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4915" windowHeight="11055"/>
  </bookViews>
  <sheets>
    <sheet name="11.1 прогр" sheetId="1" r:id="rId1"/>
  </sheets>
  <externalReferences>
    <externalReference r:id="rId2"/>
  </externalReferences>
  <definedNames>
    <definedName name="_xlnm._FilterDatabase" localSheetId="0" hidden="1">'11.1 прогр'!$A$9:$F$591</definedName>
    <definedName name="_xlnm.Print_Area" localSheetId="0">'11.1 прогр'!$A$1:$F$591</definedName>
  </definedNames>
  <calcPr calcId="145621"/>
</workbook>
</file>

<file path=xl/calcChain.xml><?xml version="1.0" encoding="utf-8"?>
<calcChain xmlns="http://schemas.openxmlformats.org/spreadsheetml/2006/main">
  <c r="F590" i="1" l="1"/>
  <c r="E590" i="1"/>
  <c r="D590" i="1"/>
  <c r="C590" i="1"/>
  <c r="F589" i="1"/>
  <c r="E589" i="1"/>
  <c r="D589" i="1"/>
  <c r="C589" i="1"/>
  <c r="F588" i="1"/>
  <c r="E588" i="1"/>
  <c r="D588" i="1"/>
  <c r="C588" i="1"/>
  <c r="F587" i="1"/>
  <c r="E587" i="1"/>
  <c r="D587" i="1"/>
  <c r="C587" i="1"/>
  <c r="F586" i="1"/>
  <c r="E586" i="1"/>
  <c r="D586" i="1"/>
  <c r="C586" i="1"/>
  <c r="F585" i="1"/>
  <c r="E585" i="1"/>
  <c r="D585" i="1"/>
  <c r="C585" i="1"/>
  <c r="F584" i="1"/>
  <c r="E584" i="1"/>
  <c r="D584" i="1"/>
  <c r="C584" i="1"/>
  <c r="F583" i="1"/>
  <c r="E583" i="1"/>
  <c r="D583" i="1"/>
  <c r="C583" i="1"/>
  <c r="F582" i="1"/>
  <c r="E582" i="1"/>
  <c r="D582" i="1"/>
  <c r="C582" i="1"/>
  <c r="F581" i="1"/>
  <c r="E581" i="1"/>
  <c r="D581" i="1"/>
  <c r="C581" i="1"/>
  <c r="F580" i="1"/>
  <c r="E580" i="1"/>
  <c r="D580" i="1"/>
  <c r="C580" i="1"/>
  <c r="F579" i="1"/>
  <c r="E579" i="1"/>
  <c r="D579" i="1"/>
  <c r="C579" i="1"/>
  <c r="F578" i="1"/>
  <c r="E578" i="1"/>
  <c r="D578" i="1"/>
  <c r="C578" i="1"/>
  <c r="F577" i="1"/>
  <c r="E577" i="1"/>
  <c r="D577" i="1"/>
  <c r="C577" i="1"/>
  <c r="F576" i="1"/>
  <c r="E576" i="1"/>
  <c r="D576" i="1"/>
  <c r="C576" i="1"/>
  <c r="F575" i="1"/>
  <c r="E575" i="1"/>
  <c r="D575" i="1"/>
  <c r="C575" i="1"/>
  <c r="F573" i="1"/>
  <c r="E573" i="1"/>
  <c r="D573" i="1"/>
  <c r="C573" i="1"/>
  <c r="F572" i="1"/>
  <c r="E572" i="1"/>
  <c r="D572" i="1"/>
  <c r="C572" i="1"/>
  <c r="F571" i="1"/>
  <c r="E571" i="1"/>
  <c r="D571" i="1"/>
  <c r="C571" i="1"/>
  <c r="F570" i="1"/>
  <c r="E570" i="1"/>
  <c r="D570" i="1"/>
  <c r="C570" i="1"/>
  <c r="F569" i="1"/>
  <c r="E569" i="1"/>
  <c r="D569" i="1"/>
  <c r="C569" i="1"/>
  <c r="F568" i="1"/>
  <c r="E568" i="1"/>
  <c r="D568" i="1"/>
  <c r="C568" i="1"/>
  <c r="F567" i="1"/>
  <c r="E567" i="1"/>
  <c r="D567" i="1"/>
  <c r="C567" i="1"/>
  <c r="F566" i="1"/>
  <c r="E566" i="1"/>
  <c r="D566" i="1"/>
  <c r="C566" i="1"/>
  <c r="F565" i="1"/>
  <c r="E565" i="1"/>
  <c r="D565" i="1"/>
  <c r="C565" i="1"/>
  <c r="F564" i="1"/>
  <c r="E564" i="1"/>
  <c r="D564" i="1"/>
  <c r="C564" i="1"/>
  <c r="F563" i="1"/>
  <c r="E563" i="1"/>
  <c r="D563" i="1"/>
  <c r="C563" i="1"/>
  <c r="F562" i="1"/>
  <c r="E562" i="1"/>
  <c r="D562" i="1"/>
  <c r="C562" i="1"/>
  <c r="F561" i="1"/>
  <c r="E561" i="1"/>
  <c r="D561" i="1"/>
  <c r="C561" i="1"/>
  <c r="F560" i="1"/>
  <c r="E560" i="1"/>
  <c r="D560" i="1"/>
  <c r="C560" i="1"/>
  <c r="F559" i="1"/>
  <c r="E559" i="1"/>
  <c r="D559" i="1"/>
  <c r="C559" i="1"/>
  <c r="F558" i="1"/>
  <c r="E558" i="1"/>
  <c r="D558" i="1"/>
  <c r="C558" i="1"/>
  <c r="F557" i="1"/>
  <c r="E557" i="1"/>
  <c r="D557" i="1"/>
  <c r="C557" i="1"/>
  <c r="F556" i="1"/>
  <c r="E556" i="1"/>
  <c r="D556" i="1"/>
  <c r="C556" i="1"/>
  <c r="F555" i="1"/>
  <c r="E555" i="1"/>
  <c r="D555" i="1"/>
  <c r="C555" i="1"/>
  <c r="F554" i="1"/>
  <c r="E554" i="1"/>
  <c r="D554" i="1"/>
  <c r="C554" i="1"/>
  <c r="F553" i="1"/>
  <c r="E553" i="1"/>
  <c r="D553" i="1"/>
  <c r="C553" i="1"/>
  <c r="F552" i="1"/>
  <c r="E552" i="1"/>
  <c r="D552" i="1"/>
  <c r="C552" i="1"/>
  <c r="F551" i="1"/>
  <c r="E551" i="1"/>
  <c r="D551" i="1"/>
  <c r="C551" i="1"/>
  <c r="F550" i="1"/>
  <c r="E550" i="1"/>
  <c r="D550" i="1"/>
  <c r="C550" i="1"/>
  <c r="F549" i="1"/>
  <c r="E549" i="1"/>
  <c r="D549" i="1"/>
  <c r="C549" i="1"/>
  <c r="F548" i="1"/>
  <c r="E548" i="1"/>
  <c r="D548" i="1"/>
  <c r="C548" i="1"/>
  <c r="F547" i="1"/>
  <c r="E547" i="1"/>
  <c r="D547" i="1"/>
  <c r="C547" i="1"/>
  <c r="F546" i="1"/>
  <c r="E546" i="1"/>
  <c r="D546" i="1"/>
  <c r="C546" i="1"/>
  <c r="F545" i="1"/>
  <c r="E545" i="1"/>
  <c r="D545" i="1"/>
  <c r="C545" i="1"/>
  <c r="F544" i="1"/>
  <c r="E544" i="1"/>
  <c r="D544" i="1"/>
  <c r="C544" i="1"/>
  <c r="F543" i="1"/>
  <c r="E543" i="1"/>
  <c r="D543" i="1"/>
  <c r="C543" i="1"/>
  <c r="F542" i="1"/>
  <c r="E542" i="1"/>
  <c r="D542" i="1"/>
  <c r="C542" i="1"/>
  <c r="F541" i="1"/>
  <c r="E541" i="1"/>
  <c r="D541" i="1"/>
  <c r="C541" i="1"/>
  <c r="F540" i="1"/>
  <c r="E540" i="1"/>
  <c r="D540" i="1"/>
  <c r="C540" i="1"/>
  <c r="F539" i="1"/>
  <c r="E539" i="1"/>
  <c r="D539" i="1"/>
  <c r="C539" i="1"/>
  <c r="F538" i="1"/>
  <c r="E538" i="1"/>
  <c r="D538" i="1"/>
  <c r="C538" i="1"/>
  <c r="F537" i="1"/>
  <c r="E537" i="1"/>
  <c r="D537" i="1"/>
  <c r="C537" i="1"/>
  <c r="F536" i="1"/>
  <c r="E536" i="1"/>
  <c r="D536" i="1"/>
  <c r="C536" i="1"/>
  <c r="F535" i="1"/>
  <c r="E535" i="1"/>
  <c r="D535" i="1"/>
  <c r="C535" i="1"/>
  <c r="F534" i="1"/>
  <c r="E534" i="1"/>
  <c r="D534" i="1"/>
  <c r="C534" i="1"/>
  <c r="F533" i="1"/>
  <c r="E533" i="1"/>
  <c r="D533" i="1"/>
  <c r="C533" i="1"/>
  <c r="F532" i="1"/>
  <c r="E532" i="1"/>
  <c r="D532" i="1"/>
  <c r="C532" i="1"/>
  <c r="F531" i="1"/>
  <c r="E531" i="1"/>
  <c r="D531" i="1"/>
  <c r="C531" i="1"/>
  <c r="F530" i="1"/>
  <c r="E530" i="1"/>
  <c r="D530" i="1"/>
  <c r="C530" i="1"/>
  <c r="F529" i="1"/>
  <c r="E529" i="1"/>
  <c r="D529" i="1"/>
  <c r="C529" i="1"/>
  <c r="F528" i="1"/>
  <c r="E528" i="1"/>
  <c r="D528" i="1"/>
  <c r="C528" i="1"/>
  <c r="F527" i="1"/>
  <c r="E527" i="1"/>
  <c r="D527" i="1"/>
  <c r="C527" i="1"/>
  <c r="F526" i="1"/>
  <c r="E526" i="1"/>
  <c r="D526" i="1"/>
  <c r="C526" i="1"/>
  <c r="F525" i="1"/>
  <c r="E525" i="1"/>
  <c r="D525" i="1"/>
  <c r="C525" i="1"/>
  <c r="F524" i="1"/>
  <c r="E524" i="1"/>
  <c r="D524" i="1"/>
  <c r="C524" i="1"/>
  <c r="F523" i="1"/>
  <c r="E523" i="1"/>
  <c r="D523" i="1"/>
  <c r="C523" i="1"/>
  <c r="F522" i="1"/>
  <c r="E522" i="1"/>
  <c r="D522" i="1"/>
  <c r="C522" i="1"/>
  <c r="F521" i="1"/>
  <c r="E521" i="1"/>
  <c r="D521" i="1"/>
  <c r="C521" i="1"/>
  <c r="F520" i="1"/>
  <c r="E520" i="1"/>
  <c r="D520" i="1"/>
  <c r="C520" i="1"/>
  <c r="F519" i="1"/>
  <c r="E519" i="1"/>
  <c r="D519" i="1"/>
  <c r="C519" i="1"/>
  <c r="F518" i="1"/>
  <c r="E518" i="1"/>
  <c r="D518" i="1"/>
  <c r="C518" i="1"/>
  <c r="F517" i="1"/>
  <c r="E517" i="1"/>
  <c r="D517" i="1"/>
  <c r="C517" i="1"/>
  <c r="F516" i="1"/>
  <c r="E516" i="1"/>
  <c r="D516" i="1"/>
  <c r="C516" i="1"/>
  <c r="F515" i="1"/>
  <c r="E515" i="1"/>
  <c r="D515" i="1"/>
  <c r="C515" i="1"/>
  <c r="F514" i="1"/>
  <c r="E514" i="1"/>
  <c r="D514" i="1"/>
  <c r="C514" i="1"/>
  <c r="F513" i="1"/>
  <c r="E513" i="1"/>
  <c r="D513" i="1"/>
  <c r="C513" i="1"/>
  <c r="F512" i="1"/>
  <c r="E512" i="1"/>
  <c r="D512" i="1"/>
  <c r="C512" i="1"/>
  <c r="F511" i="1"/>
  <c r="E511" i="1"/>
  <c r="D511" i="1"/>
  <c r="C511" i="1"/>
  <c r="F510" i="1"/>
  <c r="E510" i="1"/>
  <c r="D510" i="1"/>
  <c r="C510" i="1"/>
  <c r="F509" i="1"/>
  <c r="E509" i="1"/>
  <c r="D509" i="1"/>
  <c r="C509" i="1"/>
  <c r="F508" i="1"/>
  <c r="E508" i="1"/>
  <c r="D508" i="1"/>
  <c r="C508" i="1"/>
  <c r="F507" i="1"/>
  <c r="E507" i="1"/>
  <c r="D507" i="1"/>
  <c r="C507" i="1"/>
  <c r="F506" i="1"/>
  <c r="E506" i="1"/>
  <c r="D506" i="1"/>
  <c r="C506" i="1"/>
  <c r="F505" i="1"/>
  <c r="E505" i="1"/>
  <c r="D505" i="1"/>
  <c r="C505" i="1"/>
  <c r="F504" i="1"/>
  <c r="E504" i="1"/>
  <c r="D504" i="1"/>
  <c r="C504" i="1"/>
  <c r="F503" i="1"/>
  <c r="E503" i="1"/>
  <c r="D503" i="1"/>
  <c r="C503" i="1"/>
  <c r="F502" i="1"/>
  <c r="E502" i="1"/>
  <c r="D502" i="1"/>
  <c r="C502" i="1"/>
  <c r="F501" i="1"/>
  <c r="E501" i="1"/>
  <c r="D501" i="1"/>
  <c r="C501" i="1"/>
  <c r="F500" i="1"/>
  <c r="E500" i="1"/>
  <c r="D500" i="1"/>
  <c r="C500" i="1"/>
  <c r="F499" i="1"/>
  <c r="E499" i="1"/>
  <c r="D499" i="1"/>
  <c r="C499" i="1"/>
  <c r="F498" i="1"/>
  <c r="E498" i="1"/>
  <c r="D498" i="1"/>
  <c r="C498" i="1"/>
  <c r="F497" i="1"/>
  <c r="E497" i="1"/>
  <c r="D497" i="1"/>
  <c r="C497" i="1"/>
  <c r="F496" i="1"/>
  <c r="E496" i="1"/>
  <c r="D496" i="1"/>
  <c r="C496" i="1"/>
  <c r="F495" i="1"/>
  <c r="E495" i="1"/>
  <c r="D495" i="1"/>
  <c r="C495" i="1"/>
  <c r="F494" i="1"/>
  <c r="E494" i="1"/>
  <c r="D494" i="1"/>
  <c r="C494" i="1"/>
  <c r="F493" i="1"/>
  <c r="E493" i="1"/>
  <c r="D493" i="1"/>
  <c r="C493" i="1"/>
  <c r="F492" i="1"/>
  <c r="E492" i="1"/>
  <c r="D492" i="1"/>
  <c r="C492" i="1"/>
  <c r="F491" i="1"/>
  <c r="E491" i="1"/>
  <c r="D491" i="1"/>
  <c r="C491" i="1"/>
  <c r="F490" i="1"/>
  <c r="E490" i="1"/>
  <c r="D490" i="1"/>
  <c r="C490" i="1"/>
  <c r="F489" i="1"/>
  <c r="E489" i="1"/>
  <c r="D489" i="1"/>
  <c r="C489" i="1"/>
  <c r="F488" i="1"/>
  <c r="E488" i="1"/>
  <c r="D488" i="1"/>
  <c r="C488" i="1"/>
  <c r="F487" i="1"/>
  <c r="E487" i="1"/>
  <c r="D487" i="1"/>
  <c r="C487" i="1"/>
  <c r="F486" i="1"/>
  <c r="E486" i="1"/>
  <c r="D486" i="1"/>
  <c r="C486" i="1"/>
  <c r="F485" i="1"/>
  <c r="E485" i="1"/>
  <c r="D485" i="1"/>
  <c r="C485" i="1"/>
  <c r="F484" i="1"/>
  <c r="E484" i="1"/>
  <c r="D484" i="1"/>
  <c r="C484" i="1"/>
  <c r="F483" i="1"/>
  <c r="E483" i="1"/>
  <c r="D483" i="1"/>
  <c r="C483" i="1"/>
  <c r="F482" i="1"/>
  <c r="E482" i="1"/>
  <c r="D482" i="1"/>
  <c r="C482" i="1"/>
  <c r="F481" i="1"/>
  <c r="E481" i="1"/>
  <c r="D481" i="1"/>
  <c r="C481" i="1"/>
  <c r="F480" i="1"/>
  <c r="E480" i="1"/>
  <c r="E479" i="1" s="1"/>
  <c r="D480" i="1"/>
  <c r="D479" i="1" s="1"/>
  <c r="C480" i="1"/>
  <c r="F479" i="1"/>
  <c r="C479" i="1"/>
  <c r="F478" i="1"/>
  <c r="E478" i="1"/>
  <c r="D478" i="1"/>
  <c r="C478" i="1"/>
  <c r="F477" i="1"/>
  <c r="E477" i="1"/>
  <c r="D477" i="1"/>
  <c r="C477" i="1"/>
  <c r="F476" i="1"/>
  <c r="E476" i="1"/>
  <c r="D476" i="1"/>
  <c r="C476" i="1"/>
  <c r="F475" i="1"/>
  <c r="E475" i="1"/>
  <c r="D475" i="1"/>
  <c r="C475" i="1"/>
  <c r="F474" i="1"/>
  <c r="E474" i="1"/>
  <c r="D474" i="1"/>
  <c r="C474" i="1"/>
  <c r="F473" i="1"/>
  <c r="E473" i="1"/>
  <c r="D473" i="1"/>
  <c r="C473" i="1"/>
  <c r="F472" i="1"/>
  <c r="E472" i="1"/>
  <c r="D472" i="1"/>
  <c r="C472" i="1"/>
  <c r="F471" i="1"/>
  <c r="E471" i="1"/>
  <c r="D471" i="1"/>
  <c r="C471" i="1"/>
  <c r="F470" i="1"/>
  <c r="E470" i="1"/>
  <c r="D470" i="1"/>
  <c r="C470" i="1"/>
  <c r="F469" i="1"/>
  <c r="E469" i="1"/>
  <c r="D469" i="1"/>
  <c r="C469" i="1"/>
  <c r="C468" i="1" s="1"/>
  <c r="F467" i="1"/>
  <c r="E467" i="1"/>
  <c r="E466" i="1" s="1"/>
  <c r="D467" i="1"/>
  <c r="D466" i="1" s="1"/>
  <c r="C467" i="1"/>
  <c r="F466" i="1"/>
  <c r="C466" i="1"/>
  <c r="F465" i="1"/>
  <c r="E465" i="1"/>
  <c r="D465" i="1"/>
  <c r="C465" i="1"/>
  <c r="F464" i="1"/>
  <c r="E464" i="1"/>
  <c r="D464" i="1"/>
  <c r="C464" i="1"/>
  <c r="F463" i="1"/>
  <c r="E463" i="1"/>
  <c r="D463" i="1"/>
  <c r="C463" i="1"/>
  <c r="F462" i="1"/>
  <c r="E462" i="1"/>
  <c r="D462" i="1"/>
  <c r="C462" i="1"/>
  <c r="F461" i="1"/>
  <c r="E461" i="1"/>
  <c r="D461" i="1"/>
  <c r="C461" i="1"/>
  <c r="F460" i="1"/>
  <c r="E460" i="1"/>
  <c r="D460" i="1"/>
  <c r="C460" i="1"/>
  <c r="F459" i="1"/>
  <c r="E459" i="1"/>
  <c r="D459" i="1"/>
  <c r="C459" i="1"/>
  <c r="C458" i="1" s="1"/>
  <c r="F458" i="1"/>
  <c r="E458" i="1"/>
  <c r="D458" i="1"/>
  <c r="F457" i="1"/>
  <c r="E457" i="1"/>
  <c r="E456" i="1" s="1"/>
  <c r="D457" i="1"/>
  <c r="D456" i="1" s="1"/>
  <c r="C457" i="1"/>
  <c r="F456" i="1"/>
  <c r="C456" i="1"/>
  <c r="F455" i="1"/>
  <c r="E455" i="1"/>
  <c r="D455" i="1"/>
  <c r="C455" i="1"/>
  <c r="F454" i="1"/>
  <c r="E454" i="1"/>
  <c r="D454" i="1"/>
  <c r="C454" i="1"/>
  <c r="F453" i="1"/>
  <c r="E453" i="1"/>
  <c r="D453" i="1"/>
  <c r="C453" i="1"/>
  <c r="F452" i="1"/>
  <c r="E452" i="1"/>
  <c r="D452" i="1"/>
  <c r="C452" i="1"/>
  <c r="F451" i="1"/>
  <c r="E451" i="1"/>
  <c r="D451" i="1"/>
  <c r="C451" i="1"/>
  <c r="F450" i="1"/>
  <c r="E450" i="1"/>
  <c r="D450" i="1"/>
  <c r="C450" i="1"/>
  <c r="F447" i="1"/>
  <c r="E447" i="1"/>
  <c r="D447" i="1"/>
  <c r="C447" i="1"/>
  <c r="F446" i="1"/>
  <c r="E446" i="1"/>
  <c r="D446" i="1"/>
  <c r="C446" i="1"/>
  <c r="F445" i="1"/>
  <c r="E445" i="1"/>
  <c r="D445" i="1"/>
  <c r="C445" i="1"/>
  <c r="F444" i="1"/>
  <c r="E444" i="1"/>
  <c r="D444" i="1"/>
  <c r="C444" i="1"/>
  <c r="F443" i="1"/>
  <c r="E443" i="1"/>
  <c r="D443" i="1"/>
  <c r="C443" i="1"/>
  <c r="F442" i="1"/>
  <c r="E442" i="1"/>
  <c r="D442" i="1"/>
  <c r="C442" i="1"/>
  <c r="F441" i="1"/>
  <c r="E441" i="1"/>
  <c r="D441" i="1"/>
  <c r="C441" i="1"/>
  <c r="F440" i="1"/>
  <c r="E440" i="1"/>
  <c r="D440" i="1"/>
  <c r="C440" i="1"/>
  <c r="F439" i="1"/>
  <c r="E439" i="1"/>
  <c r="D439" i="1"/>
  <c r="C439" i="1"/>
  <c r="F438" i="1"/>
  <c r="E438" i="1"/>
  <c r="D438" i="1"/>
  <c r="C438" i="1"/>
  <c r="F437" i="1"/>
  <c r="E437" i="1"/>
  <c r="D437" i="1"/>
  <c r="C437" i="1"/>
  <c r="F436" i="1"/>
  <c r="E436" i="1"/>
  <c r="D436" i="1"/>
  <c r="C436" i="1"/>
  <c r="F435" i="1"/>
  <c r="E435" i="1"/>
  <c r="D435" i="1"/>
  <c r="C435" i="1"/>
  <c r="F434" i="1"/>
  <c r="E434" i="1"/>
  <c r="D434" i="1"/>
  <c r="C434" i="1"/>
  <c r="F433" i="1"/>
  <c r="E433" i="1"/>
  <c r="D433" i="1"/>
  <c r="C433" i="1"/>
  <c r="F432" i="1"/>
  <c r="E432" i="1"/>
  <c r="D432" i="1"/>
  <c r="C432" i="1"/>
  <c r="F431" i="1"/>
  <c r="E431" i="1"/>
  <c r="D431" i="1"/>
  <c r="C431" i="1"/>
  <c r="F430" i="1"/>
  <c r="E430" i="1"/>
  <c r="D430" i="1"/>
  <c r="C430" i="1"/>
  <c r="F429" i="1"/>
  <c r="E429" i="1"/>
  <c r="D429" i="1"/>
  <c r="C429" i="1"/>
  <c r="F428" i="1"/>
  <c r="E428" i="1"/>
  <c r="D428" i="1"/>
  <c r="C428" i="1"/>
  <c r="F427" i="1"/>
  <c r="E427" i="1"/>
  <c r="D427" i="1"/>
  <c r="C427" i="1"/>
  <c r="F426" i="1"/>
  <c r="E426" i="1"/>
  <c r="D426" i="1"/>
  <c r="C426" i="1"/>
  <c r="F425" i="1"/>
  <c r="E425" i="1"/>
  <c r="D425" i="1"/>
  <c r="C425" i="1"/>
  <c r="F424" i="1"/>
  <c r="E424" i="1"/>
  <c r="D424" i="1"/>
  <c r="C424" i="1"/>
  <c r="F423" i="1"/>
  <c r="E423" i="1"/>
  <c r="D423" i="1"/>
  <c r="C423" i="1"/>
  <c r="F422" i="1"/>
  <c r="E422" i="1"/>
  <c r="D422" i="1"/>
  <c r="C422" i="1"/>
  <c r="F421" i="1"/>
  <c r="E421" i="1"/>
  <c r="D421" i="1"/>
  <c r="C421" i="1"/>
  <c r="F420" i="1"/>
  <c r="E420" i="1"/>
  <c r="D420" i="1"/>
  <c r="C420" i="1"/>
  <c r="F419" i="1"/>
  <c r="E419" i="1"/>
  <c r="D419" i="1"/>
  <c r="C419" i="1"/>
  <c r="F418" i="1"/>
  <c r="E418" i="1"/>
  <c r="D418" i="1"/>
  <c r="C418" i="1"/>
  <c r="F417" i="1"/>
  <c r="E417" i="1"/>
  <c r="D417" i="1"/>
  <c r="C417" i="1"/>
  <c r="F416" i="1"/>
  <c r="E416" i="1"/>
  <c r="D416" i="1"/>
  <c r="C416" i="1"/>
  <c r="F415" i="1"/>
  <c r="E415" i="1"/>
  <c r="D415" i="1"/>
  <c r="C415" i="1"/>
  <c r="F414" i="1"/>
  <c r="E414" i="1"/>
  <c r="D414" i="1"/>
  <c r="C414" i="1"/>
  <c r="F413" i="1"/>
  <c r="E413" i="1"/>
  <c r="E412" i="1" s="1"/>
  <c r="D413" i="1"/>
  <c r="D412" i="1" s="1"/>
  <c r="C413" i="1"/>
  <c r="C412" i="1" s="1"/>
  <c r="F412" i="1"/>
  <c r="F411" i="1"/>
  <c r="E411" i="1"/>
  <c r="D411" i="1"/>
  <c r="C411" i="1"/>
  <c r="F410" i="1"/>
  <c r="E410" i="1"/>
  <c r="D410" i="1"/>
  <c r="C410" i="1"/>
  <c r="F409" i="1"/>
  <c r="E409" i="1"/>
  <c r="D409" i="1"/>
  <c r="C409" i="1"/>
  <c r="F408" i="1"/>
  <c r="E408" i="1"/>
  <c r="D408" i="1"/>
  <c r="C408" i="1"/>
  <c r="F407" i="1"/>
  <c r="E407" i="1"/>
  <c r="D407" i="1"/>
  <c r="C407" i="1"/>
  <c r="C406" i="1" s="1"/>
  <c r="F406" i="1"/>
  <c r="F405" i="1" s="1"/>
  <c r="E406" i="1"/>
  <c r="D406" i="1"/>
  <c r="F404" i="1"/>
  <c r="E404" i="1"/>
  <c r="D404" i="1"/>
  <c r="C404" i="1"/>
  <c r="F403" i="1"/>
  <c r="E403" i="1"/>
  <c r="D403" i="1"/>
  <c r="C403" i="1"/>
  <c r="F402" i="1"/>
  <c r="E402" i="1"/>
  <c r="D402" i="1"/>
  <c r="C402" i="1"/>
  <c r="F401" i="1"/>
  <c r="E401" i="1"/>
  <c r="D401" i="1"/>
  <c r="C401" i="1"/>
  <c r="F400" i="1"/>
  <c r="E400" i="1"/>
  <c r="D400" i="1"/>
  <c r="C400" i="1"/>
  <c r="F399" i="1"/>
  <c r="E399" i="1"/>
  <c r="D399" i="1"/>
  <c r="C399" i="1"/>
  <c r="F398" i="1"/>
  <c r="E398" i="1"/>
  <c r="E397" i="1" s="1"/>
  <c r="D398" i="1"/>
  <c r="D397" i="1" s="1"/>
  <c r="C398" i="1"/>
  <c r="C397" i="1" s="1"/>
  <c r="F397" i="1"/>
  <c r="F396" i="1"/>
  <c r="E396" i="1"/>
  <c r="D396" i="1"/>
  <c r="C396" i="1"/>
  <c r="F395" i="1"/>
  <c r="E395" i="1"/>
  <c r="D395" i="1"/>
  <c r="C395" i="1"/>
  <c r="F394" i="1"/>
  <c r="E394" i="1"/>
  <c r="D394" i="1"/>
  <c r="C394" i="1"/>
  <c r="F393" i="1"/>
  <c r="E393" i="1"/>
  <c r="D393" i="1"/>
  <c r="C393" i="1"/>
  <c r="F392" i="1"/>
  <c r="E392" i="1"/>
  <c r="D392" i="1"/>
  <c r="C392" i="1"/>
  <c r="F391" i="1"/>
  <c r="E391" i="1"/>
  <c r="D391" i="1"/>
  <c r="C391" i="1"/>
  <c r="F390" i="1"/>
  <c r="E390" i="1"/>
  <c r="D390" i="1"/>
  <c r="C390" i="1"/>
  <c r="F389" i="1"/>
  <c r="E389" i="1"/>
  <c r="D389" i="1"/>
  <c r="C389" i="1"/>
  <c r="F388" i="1"/>
  <c r="E388" i="1"/>
  <c r="D388" i="1"/>
  <c r="C388" i="1"/>
  <c r="F387" i="1"/>
  <c r="E387" i="1"/>
  <c r="D387" i="1"/>
  <c r="C387" i="1"/>
  <c r="F386" i="1"/>
  <c r="E386" i="1"/>
  <c r="D386" i="1"/>
  <c r="C386" i="1"/>
  <c r="F385" i="1"/>
  <c r="E385" i="1"/>
  <c r="D385" i="1"/>
  <c r="C385" i="1"/>
  <c r="F384" i="1"/>
  <c r="E384" i="1"/>
  <c r="D384" i="1"/>
  <c r="C384" i="1"/>
  <c r="F383" i="1"/>
  <c r="E383" i="1"/>
  <c r="D383" i="1"/>
  <c r="C383" i="1"/>
  <c r="F382" i="1"/>
  <c r="E382" i="1"/>
  <c r="D382" i="1"/>
  <c r="C382" i="1"/>
  <c r="F381" i="1"/>
  <c r="E381" i="1"/>
  <c r="D381" i="1"/>
  <c r="C381" i="1"/>
  <c r="F380" i="1"/>
  <c r="E380" i="1"/>
  <c r="D380" i="1"/>
  <c r="C380" i="1"/>
  <c r="F379" i="1"/>
  <c r="E379" i="1"/>
  <c r="D379" i="1"/>
  <c r="C379" i="1"/>
  <c r="F378" i="1"/>
  <c r="E378" i="1"/>
  <c r="D378" i="1"/>
  <c r="C378" i="1"/>
  <c r="F377" i="1"/>
  <c r="E377" i="1"/>
  <c r="D377" i="1"/>
  <c r="C377" i="1"/>
  <c r="F376" i="1"/>
  <c r="E376" i="1"/>
  <c r="D376" i="1"/>
  <c r="C376" i="1"/>
  <c r="F375" i="1"/>
  <c r="E375" i="1"/>
  <c r="D375" i="1"/>
  <c r="C375" i="1"/>
  <c r="F374" i="1"/>
  <c r="E374" i="1"/>
  <c r="D374" i="1"/>
  <c r="C374" i="1"/>
  <c r="F373" i="1"/>
  <c r="E373" i="1"/>
  <c r="D373" i="1"/>
  <c r="C373" i="1"/>
  <c r="F372" i="1"/>
  <c r="E372" i="1"/>
  <c r="D372" i="1"/>
  <c r="C372" i="1"/>
  <c r="F371" i="1"/>
  <c r="E371" i="1"/>
  <c r="D371" i="1"/>
  <c r="C371" i="1"/>
  <c r="F370" i="1"/>
  <c r="E370" i="1"/>
  <c r="D370" i="1"/>
  <c r="C370" i="1"/>
  <c r="F369" i="1"/>
  <c r="E369" i="1"/>
  <c r="D369" i="1"/>
  <c r="C369" i="1"/>
  <c r="F368" i="1"/>
  <c r="E368" i="1"/>
  <c r="D368" i="1"/>
  <c r="C368" i="1"/>
  <c r="F367" i="1"/>
  <c r="E367" i="1"/>
  <c r="D367" i="1"/>
  <c r="C367" i="1"/>
  <c r="F366" i="1"/>
  <c r="E366" i="1"/>
  <c r="D366" i="1"/>
  <c r="C366" i="1"/>
  <c r="F365" i="1"/>
  <c r="E365" i="1"/>
  <c r="D365" i="1"/>
  <c r="C365" i="1"/>
  <c r="F364" i="1"/>
  <c r="E364" i="1"/>
  <c r="D364" i="1"/>
  <c r="C364" i="1"/>
  <c r="F363" i="1"/>
  <c r="E363" i="1"/>
  <c r="D363" i="1"/>
  <c r="C363" i="1"/>
  <c r="F362" i="1"/>
  <c r="E362" i="1"/>
  <c r="D362" i="1"/>
  <c r="C362" i="1"/>
  <c r="F361" i="1"/>
  <c r="E361" i="1"/>
  <c r="D361" i="1"/>
  <c r="C361" i="1"/>
  <c r="F360" i="1"/>
  <c r="E360" i="1"/>
  <c r="D360" i="1"/>
  <c r="C360" i="1"/>
  <c r="C359" i="1" s="1"/>
  <c r="F359" i="1"/>
  <c r="E359" i="1"/>
  <c r="D359" i="1"/>
  <c r="F358" i="1"/>
  <c r="E358" i="1"/>
  <c r="D358" i="1"/>
  <c r="C358" i="1"/>
  <c r="F357" i="1"/>
  <c r="E357" i="1"/>
  <c r="D357" i="1"/>
  <c r="C357" i="1"/>
  <c r="F356" i="1"/>
  <c r="E356" i="1"/>
  <c r="E355" i="1" s="1"/>
  <c r="D356" i="1"/>
  <c r="D355" i="1" s="1"/>
  <c r="C356" i="1"/>
  <c r="C355" i="1" s="1"/>
  <c r="F355" i="1"/>
  <c r="F354" i="1"/>
  <c r="E354" i="1"/>
  <c r="D354" i="1"/>
  <c r="C354" i="1"/>
  <c r="F353" i="1"/>
  <c r="E353" i="1"/>
  <c r="D353" i="1"/>
  <c r="C353" i="1"/>
  <c r="F352" i="1"/>
  <c r="E352" i="1"/>
  <c r="D352" i="1"/>
  <c r="C352" i="1"/>
  <c r="F351" i="1"/>
  <c r="E351" i="1"/>
  <c r="D351" i="1"/>
  <c r="C351" i="1"/>
  <c r="F350" i="1"/>
  <c r="E350" i="1"/>
  <c r="D350" i="1"/>
  <c r="C350" i="1"/>
  <c r="F349" i="1"/>
  <c r="E349" i="1"/>
  <c r="D349" i="1"/>
  <c r="C349" i="1"/>
  <c r="F348" i="1"/>
  <c r="E348" i="1"/>
  <c r="D348" i="1"/>
  <c r="C348" i="1"/>
  <c r="F347" i="1"/>
  <c r="E347" i="1"/>
  <c r="D347" i="1"/>
  <c r="C347" i="1"/>
  <c r="F346" i="1"/>
  <c r="E346" i="1"/>
  <c r="D346" i="1"/>
  <c r="C346" i="1"/>
  <c r="F345" i="1"/>
  <c r="E345" i="1"/>
  <c r="D345" i="1"/>
  <c r="C345" i="1"/>
  <c r="F344" i="1"/>
  <c r="E344" i="1"/>
  <c r="D344" i="1"/>
  <c r="C344" i="1"/>
  <c r="C343" i="1" s="1"/>
  <c r="F343" i="1"/>
  <c r="E343" i="1"/>
  <c r="D343" i="1"/>
  <c r="F342" i="1"/>
  <c r="E342" i="1"/>
  <c r="E341" i="1" s="1"/>
  <c r="D342" i="1"/>
  <c r="D341" i="1" s="1"/>
  <c r="C342" i="1"/>
  <c r="C341" i="1" s="1"/>
  <c r="F341" i="1"/>
  <c r="F340" i="1"/>
  <c r="E340" i="1"/>
  <c r="D340" i="1"/>
  <c r="C340" i="1"/>
  <c r="C339" i="1" s="1"/>
  <c r="F339" i="1"/>
  <c r="E339" i="1"/>
  <c r="D339" i="1"/>
  <c r="F338" i="1"/>
  <c r="E338" i="1"/>
  <c r="D338" i="1"/>
  <c r="C338" i="1"/>
  <c r="C337" i="1" s="1"/>
  <c r="F337" i="1"/>
  <c r="E337" i="1"/>
  <c r="D337" i="1"/>
  <c r="F336" i="1"/>
  <c r="E336" i="1"/>
  <c r="D336" i="1"/>
  <c r="C336" i="1"/>
  <c r="F335" i="1"/>
  <c r="E335" i="1"/>
  <c r="D335" i="1"/>
  <c r="C335" i="1"/>
  <c r="F334" i="1"/>
  <c r="E334" i="1"/>
  <c r="D334" i="1"/>
  <c r="C334" i="1"/>
  <c r="C333" i="1" s="1"/>
  <c r="F333" i="1"/>
  <c r="E333" i="1"/>
  <c r="D333" i="1"/>
  <c r="F332" i="1"/>
  <c r="E332" i="1"/>
  <c r="E331" i="1" s="1"/>
  <c r="D332" i="1"/>
  <c r="D331" i="1" s="1"/>
  <c r="C332" i="1"/>
  <c r="C331" i="1" s="1"/>
  <c r="F331" i="1"/>
  <c r="F330" i="1"/>
  <c r="E330" i="1"/>
  <c r="D330" i="1"/>
  <c r="C330" i="1"/>
  <c r="F329" i="1"/>
  <c r="E329" i="1"/>
  <c r="D329" i="1"/>
  <c r="C329" i="1"/>
  <c r="F328" i="1"/>
  <c r="E328" i="1"/>
  <c r="D328" i="1"/>
  <c r="C328" i="1"/>
  <c r="F327" i="1"/>
  <c r="E327" i="1"/>
  <c r="D327" i="1"/>
  <c r="C327" i="1"/>
  <c r="F326" i="1"/>
  <c r="E326" i="1"/>
  <c r="D326" i="1"/>
  <c r="C326" i="1"/>
  <c r="F325" i="1"/>
  <c r="E325" i="1"/>
  <c r="D325" i="1"/>
  <c r="C325" i="1"/>
  <c r="F324" i="1"/>
  <c r="E324" i="1"/>
  <c r="D324" i="1"/>
  <c r="C324" i="1"/>
  <c r="F323" i="1"/>
  <c r="E323" i="1"/>
  <c r="D323" i="1"/>
  <c r="C323" i="1"/>
  <c r="F322" i="1"/>
  <c r="E322" i="1"/>
  <c r="D322" i="1"/>
  <c r="C322" i="1"/>
  <c r="C321" i="1" s="1"/>
  <c r="F321" i="1"/>
  <c r="F320" i="1" s="1"/>
  <c r="F319" i="1" s="1"/>
  <c r="E321" i="1"/>
  <c r="D321" i="1"/>
  <c r="F318" i="1"/>
  <c r="E318" i="1"/>
  <c r="D318" i="1"/>
  <c r="C318" i="1"/>
  <c r="F317" i="1"/>
  <c r="E317" i="1"/>
  <c r="D317" i="1"/>
  <c r="C317" i="1"/>
  <c r="F316" i="1"/>
  <c r="E316" i="1"/>
  <c r="E315" i="1" s="1"/>
  <c r="D316" i="1"/>
  <c r="C316" i="1"/>
  <c r="C315" i="1" s="1"/>
  <c r="F315" i="1"/>
  <c r="D315" i="1"/>
  <c r="F314" i="1"/>
  <c r="E314" i="1"/>
  <c r="E313" i="1" s="1"/>
  <c r="D314" i="1"/>
  <c r="D313" i="1" s="1"/>
  <c r="C314" i="1"/>
  <c r="F313" i="1"/>
  <c r="C313" i="1"/>
  <c r="F312" i="1"/>
  <c r="E312" i="1"/>
  <c r="D312" i="1"/>
  <c r="C312" i="1"/>
  <c r="F311" i="1"/>
  <c r="E311" i="1"/>
  <c r="D311" i="1"/>
  <c r="C311" i="1"/>
  <c r="F310" i="1"/>
  <c r="E310" i="1"/>
  <c r="D310" i="1"/>
  <c r="C310" i="1"/>
  <c r="F309" i="1"/>
  <c r="E309" i="1"/>
  <c r="D309" i="1"/>
  <c r="C309" i="1"/>
  <c r="F308" i="1"/>
  <c r="E308" i="1"/>
  <c r="D308" i="1"/>
  <c r="C308" i="1"/>
  <c r="F307" i="1"/>
  <c r="E307" i="1"/>
  <c r="D307" i="1"/>
  <c r="C307" i="1"/>
  <c r="F305" i="1"/>
  <c r="E305" i="1"/>
  <c r="D305" i="1"/>
  <c r="C305" i="1"/>
  <c r="F304" i="1"/>
  <c r="E304" i="1"/>
  <c r="D304" i="1"/>
  <c r="C304" i="1"/>
  <c r="F303" i="1"/>
  <c r="E303" i="1"/>
  <c r="D303" i="1"/>
  <c r="C303" i="1"/>
  <c r="F302" i="1"/>
  <c r="E302" i="1"/>
  <c r="D302" i="1"/>
  <c r="C302" i="1"/>
  <c r="F301" i="1"/>
  <c r="E301" i="1"/>
  <c r="D301" i="1"/>
  <c r="C301" i="1"/>
  <c r="F300" i="1"/>
  <c r="E300" i="1"/>
  <c r="D300" i="1"/>
  <c r="C300" i="1"/>
  <c r="F299" i="1"/>
  <c r="E299" i="1"/>
  <c r="D299" i="1"/>
  <c r="C299" i="1"/>
  <c r="F298" i="1"/>
  <c r="E298" i="1"/>
  <c r="D298" i="1"/>
  <c r="C298" i="1"/>
  <c r="F297" i="1"/>
  <c r="E297" i="1"/>
  <c r="D297" i="1"/>
  <c r="C297" i="1"/>
  <c r="F296" i="1"/>
  <c r="E296" i="1"/>
  <c r="D296" i="1"/>
  <c r="C296" i="1"/>
  <c r="F295" i="1"/>
  <c r="E295" i="1"/>
  <c r="D295" i="1"/>
  <c r="C295" i="1"/>
  <c r="F294" i="1"/>
  <c r="E294" i="1"/>
  <c r="D294" i="1"/>
  <c r="C294" i="1"/>
  <c r="F293" i="1"/>
  <c r="E293" i="1"/>
  <c r="D293" i="1"/>
  <c r="C293" i="1"/>
  <c r="F292" i="1"/>
  <c r="E292" i="1"/>
  <c r="D292" i="1"/>
  <c r="C292" i="1"/>
  <c r="F291" i="1"/>
  <c r="E291" i="1"/>
  <c r="D291" i="1"/>
  <c r="C291" i="1"/>
  <c r="F290" i="1"/>
  <c r="E290" i="1"/>
  <c r="D290" i="1"/>
  <c r="C290" i="1"/>
  <c r="F289" i="1"/>
  <c r="E289" i="1"/>
  <c r="D289" i="1"/>
  <c r="C289" i="1"/>
  <c r="F288" i="1"/>
  <c r="E288" i="1"/>
  <c r="D288" i="1"/>
  <c r="C288" i="1"/>
  <c r="F287" i="1"/>
  <c r="E287" i="1"/>
  <c r="D287" i="1"/>
  <c r="C287" i="1"/>
  <c r="F286" i="1"/>
  <c r="E286" i="1"/>
  <c r="D286" i="1"/>
  <c r="C286" i="1"/>
  <c r="F285" i="1"/>
  <c r="E285" i="1"/>
  <c r="D285" i="1"/>
  <c r="C285" i="1"/>
  <c r="F284" i="1"/>
  <c r="E284" i="1"/>
  <c r="D284" i="1"/>
  <c r="C284" i="1"/>
  <c r="F283" i="1"/>
  <c r="E283" i="1"/>
  <c r="D283" i="1"/>
  <c r="C283" i="1"/>
  <c r="F282" i="1"/>
  <c r="E282" i="1"/>
  <c r="D282" i="1"/>
  <c r="C282" i="1"/>
  <c r="F281" i="1"/>
  <c r="E281" i="1"/>
  <c r="D281" i="1"/>
  <c r="C281" i="1"/>
  <c r="F280" i="1"/>
  <c r="E280" i="1"/>
  <c r="D280" i="1"/>
  <c r="C280" i="1"/>
  <c r="F279" i="1"/>
  <c r="E279" i="1"/>
  <c r="D279" i="1"/>
  <c r="C279" i="1"/>
  <c r="F278" i="1"/>
  <c r="E278" i="1"/>
  <c r="D278" i="1"/>
  <c r="C278" i="1"/>
  <c r="F277" i="1"/>
  <c r="E277" i="1"/>
  <c r="D277" i="1"/>
  <c r="C277" i="1"/>
  <c r="F276" i="1"/>
  <c r="E276" i="1"/>
  <c r="D276" i="1"/>
  <c r="C276" i="1"/>
  <c r="F275" i="1"/>
  <c r="E275" i="1"/>
  <c r="D275" i="1"/>
  <c r="C275" i="1"/>
  <c r="F274" i="1"/>
  <c r="E274" i="1"/>
  <c r="D274" i="1"/>
  <c r="C274" i="1"/>
  <c r="F273" i="1"/>
  <c r="E273" i="1"/>
  <c r="D273" i="1"/>
  <c r="C273" i="1"/>
  <c r="F272" i="1"/>
  <c r="E272" i="1"/>
  <c r="D272" i="1"/>
  <c r="C272" i="1"/>
  <c r="F271" i="1"/>
  <c r="E271" i="1"/>
  <c r="D271" i="1"/>
  <c r="C271" i="1"/>
  <c r="F270" i="1"/>
  <c r="E270" i="1"/>
  <c r="D270" i="1"/>
  <c r="C270" i="1"/>
  <c r="F269" i="1"/>
  <c r="E269" i="1"/>
  <c r="D269" i="1"/>
  <c r="C269" i="1"/>
  <c r="F268" i="1"/>
  <c r="E268" i="1"/>
  <c r="D268" i="1"/>
  <c r="C268" i="1"/>
  <c r="F267" i="1"/>
  <c r="E267" i="1"/>
  <c r="D267" i="1"/>
  <c r="C267" i="1"/>
  <c r="F266" i="1"/>
  <c r="E266" i="1"/>
  <c r="D266" i="1"/>
  <c r="C266" i="1"/>
  <c r="F265" i="1"/>
  <c r="E265" i="1"/>
  <c r="D265" i="1"/>
  <c r="C265" i="1"/>
  <c r="F264" i="1"/>
  <c r="E264" i="1"/>
  <c r="D264" i="1"/>
  <c r="C264" i="1"/>
  <c r="F263" i="1"/>
  <c r="E263" i="1"/>
  <c r="D263" i="1"/>
  <c r="C263" i="1"/>
  <c r="F262" i="1"/>
  <c r="E262" i="1"/>
  <c r="D262" i="1"/>
  <c r="C262" i="1"/>
  <c r="F261" i="1"/>
  <c r="E261" i="1"/>
  <c r="D261" i="1"/>
  <c r="F260" i="1"/>
  <c r="E260" i="1"/>
  <c r="D260" i="1"/>
  <c r="C260" i="1"/>
  <c r="F259" i="1"/>
  <c r="E259" i="1"/>
  <c r="D259" i="1"/>
  <c r="C259" i="1"/>
  <c r="F258" i="1"/>
  <c r="E258" i="1"/>
  <c r="D258" i="1"/>
  <c r="C258" i="1"/>
  <c r="F257" i="1"/>
  <c r="E257" i="1"/>
  <c r="D257" i="1"/>
  <c r="C257" i="1"/>
  <c r="F256" i="1"/>
  <c r="E256" i="1"/>
  <c r="D256" i="1"/>
  <c r="C256" i="1"/>
  <c r="F255" i="1"/>
  <c r="E255" i="1"/>
  <c r="D255" i="1"/>
  <c r="C255" i="1"/>
  <c r="F254" i="1"/>
  <c r="E254" i="1"/>
  <c r="D254" i="1"/>
  <c r="C254" i="1"/>
  <c r="F253" i="1"/>
  <c r="E253" i="1"/>
  <c r="D253" i="1"/>
  <c r="C253" i="1"/>
  <c r="F252" i="1"/>
  <c r="E252" i="1"/>
  <c r="D252" i="1"/>
  <c r="C252" i="1"/>
  <c r="F251" i="1"/>
  <c r="E251" i="1"/>
  <c r="D251" i="1"/>
  <c r="C251" i="1"/>
  <c r="F250" i="1"/>
  <c r="E250" i="1"/>
  <c r="D250" i="1"/>
  <c r="C250" i="1"/>
  <c r="F249" i="1"/>
  <c r="E249" i="1"/>
  <c r="D249" i="1"/>
  <c r="C249" i="1"/>
  <c r="F248" i="1"/>
  <c r="E248" i="1"/>
  <c r="D248" i="1"/>
  <c r="C248" i="1"/>
  <c r="F247" i="1"/>
  <c r="E247" i="1"/>
  <c r="D247" i="1"/>
  <c r="C247" i="1"/>
  <c r="F246" i="1"/>
  <c r="E246" i="1"/>
  <c r="D246" i="1"/>
  <c r="C246" i="1"/>
  <c r="F245" i="1"/>
  <c r="E245" i="1"/>
  <c r="D245" i="1"/>
  <c r="C245" i="1"/>
  <c r="F244" i="1"/>
  <c r="E244" i="1"/>
  <c r="D244" i="1"/>
  <c r="C244" i="1"/>
  <c r="F243" i="1"/>
  <c r="E243" i="1"/>
  <c r="D243" i="1"/>
  <c r="C243" i="1"/>
  <c r="F242" i="1"/>
  <c r="E242" i="1"/>
  <c r="D242" i="1"/>
  <c r="C242" i="1"/>
  <c r="F241" i="1"/>
  <c r="E241" i="1"/>
  <c r="D241" i="1"/>
  <c r="C241" i="1"/>
  <c r="F240" i="1"/>
  <c r="E240" i="1"/>
  <c r="D240" i="1"/>
  <c r="C240" i="1"/>
  <c r="F239" i="1"/>
  <c r="E239" i="1"/>
  <c r="D239" i="1"/>
  <c r="C239" i="1"/>
  <c r="F238" i="1"/>
  <c r="E238" i="1"/>
  <c r="D238" i="1"/>
  <c r="C238" i="1"/>
  <c r="F237" i="1"/>
  <c r="E237" i="1"/>
  <c r="D237" i="1"/>
  <c r="C237" i="1"/>
  <c r="F236" i="1"/>
  <c r="E236" i="1"/>
  <c r="D236" i="1"/>
  <c r="C236" i="1"/>
  <c r="F235" i="1"/>
  <c r="E235" i="1"/>
  <c r="D235" i="1"/>
  <c r="C235" i="1"/>
  <c r="F234" i="1"/>
  <c r="E234" i="1"/>
  <c r="D234" i="1"/>
  <c r="C234" i="1"/>
  <c r="F233" i="1"/>
  <c r="E233" i="1"/>
  <c r="D233" i="1"/>
  <c r="C233" i="1"/>
  <c r="F232" i="1"/>
  <c r="E232" i="1"/>
  <c r="D232" i="1"/>
  <c r="C232" i="1"/>
  <c r="F231" i="1"/>
  <c r="E231" i="1"/>
  <c r="D231" i="1"/>
  <c r="C231" i="1"/>
  <c r="F230" i="1"/>
  <c r="E230" i="1"/>
  <c r="D230" i="1"/>
  <c r="C230" i="1"/>
  <c r="F229" i="1"/>
  <c r="E229" i="1"/>
  <c r="D229" i="1"/>
  <c r="C229" i="1"/>
  <c r="F228" i="1"/>
  <c r="E228" i="1"/>
  <c r="D228" i="1"/>
  <c r="C228" i="1"/>
  <c r="F227" i="1"/>
  <c r="E227" i="1"/>
  <c r="D227" i="1"/>
  <c r="C227" i="1"/>
  <c r="F226" i="1"/>
  <c r="E226" i="1"/>
  <c r="D226" i="1"/>
  <c r="C226" i="1"/>
  <c r="F225" i="1"/>
  <c r="E225" i="1"/>
  <c r="D225" i="1"/>
  <c r="C225" i="1"/>
  <c r="F224" i="1"/>
  <c r="E224" i="1"/>
  <c r="D224" i="1"/>
  <c r="C224" i="1"/>
  <c r="F223" i="1"/>
  <c r="E223" i="1"/>
  <c r="D223" i="1"/>
  <c r="C223" i="1"/>
  <c r="F222" i="1"/>
  <c r="E222" i="1"/>
  <c r="D222" i="1"/>
  <c r="C222" i="1"/>
  <c r="F221" i="1"/>
  <c r="E221" i="1"/>
  <c r="D221" i="1"/>
  <c r="C221" i="1"/>
  <c r="F220" i="1"/>
  <c r="E220" i="1"/>
  <c r="D220" i="1"/>
  <c r="C220" i="1"/>
  <c r="F219" i="1"/>
  <c r="E219" i="1"/>
  <c r="E218" i="1" s="1"/>
  <c r="D219" i="1"/>
  <c r="D218" i="1" s="1"/>
  <c r="C219" i="1"/>
  <c r="F218" i="1"/>
  <c r="C218" i="1"/>
  <c r="F217" i="1"/>
  <c r="E217" i="1"/>
  <c r="D217" i="1"/>
  <c r="C217" i="1"/>
  <c r="F216" i="1"/>
  <c r="E216" i="1"/>
  <c r="D216" i="1"/>
  <c r="C216" i="1"/>
  <c r="F215" i="1"/>
  <c r="E215" i="1"/>
  <c r="D215" i="1"/>
  <c r="C215" i="1"/>
  <c r="F214" i="1"/>
  <c r="E214" i="1"/>
  <c r="D214" i="1"/>
  <c r="C214" i="1"/>
  <c r="F213" i="1"/>
  <c r="E213" i="1"/>
  <c r="D213" i="1"/>
  <c r="C213" i="1"/>
  <c r="F212" i="1"/>
  <c r="E212" i="1"/>
  <c r="D212" i="1"/>
  <c r="C212" i="1"/>
  <c r="F211" i="1"/>
  <c r="E211" i="1"/>
  <c r="D211" i="1"/>
  <c r="C211" i="1"/>
  <c r="F210" i="1"/>
  <c r="E210" i="1"/>
  <c r="D210" i="1"/>
  <c r="C210" i="1"/>
  <c r="F209" i="1"/>
  <c r="E209" i="1"/>
  <c r="D209" i="1"/>
  <c r="C209" i="1"/>
  <c r="F208" i="1"/>
  <c r="E208" i="1"/>
  <c r="D208" i="1"/>
  <c r="C208" i="1"/>
  <c r="F207" i="1"/>
  <c r="E207" i="1"/>
  <c r="D207" i="1"/>
  <c r="C207" i="1"/>
  <c r="F206" i="1"/>
  <c r="E206" i="1"/>
  <c r="D206" i="1"/>
  <c r="C206" i="1"/>
  <c r="F205" i="1"/>
  <c r="E205" i="1"/>
  <c r="D205" i="1"/>
  <c r="C205" i="1"/>
  <c r="F204" i="1"/>
  <c r="E204" i="1"/>
  <c r="D204" i="1"/>
  <c r="C204" i="1"/>
  <c r="F203" i="1"/>
  <c r="E203" i="1"/>
  <c r="D203" i="1"/>
  <c r="C203" i="1"/>
  <c r="F202" i="1"/>
  <c r="E202" i="1"/>
  <c r="D202" i="1"/>
  <c r="C202" i="1"/>
  <c r="F201" i="1"/>
  <c r="E201" i="1"/>
  <c r="D201" i="1"/>
  <c r="C201" i="1"/>
  <c r="F200" i="1"/>
  <c r="E200" i="1"/>
  <c r="D200" i="1"/>
  <c r="C200" i="1"/>
  <c r="F199" i="1"/>
  <c r="E199" i="1"/>
  <c r="D199" i="1"/>
  <c r="C199" i="1"/>
  <c r="F198" i="1"/>
  <c r="E198" i="1"/>
  <c r="D198" i="1"/>
  <c r="C198" i="1"/>
  <c r="C197" i="1" s="1"/>
  <c r="F195" i="1"/>
  <c r="E195" i="1"/>
  <c r="D195" i="1"/>
  <c r="C195" i="1"/>
  <c r="F194" i="1"/>
  <c r="E194" i="1"/>
  <c r="D194" i="1"/>
  <c r="C194" i="1"/>
  <c r="F193" i="1"/>
  <c r="E193" i="1"/>
  <c r="D193" i="1"/>
  <c r="C193" i="1"/>
  <c r="F192" i="1"/>
  <c r="E192" i="1"/>
  <c r="D192" i="1"/>
  <c r="C192" i="1"/>
  <c r="F191" i="1"/>
  <c r="E191" i="1"/>
  <c r="D191" i="1"/>
  <c r="C191" i="1"/>
  <c r="F190" i="1"/>
  <c r="E190" i="1"/>
  <c r="D190" i="1"/>
  <c r="C190" i="1"/>
  <c r="F189" i="1"/>
  <c r="E189" i="1"/>
  <c r="D189" i="1"/>
  <c r="C189" i="1"/>
  <c r="F188" i="1"/>
  <c r="E188" i="1"/>
  <c r="D188" i="1"/>
  <c r="C188" i="1"/>
  <c r="F187" i="1"/>
  <c r="E187" i="1"/>
  <c r="D187" i="1"/>
  <c r="C187" i="1"/>
  <c r="F186" i="1"/>
  <c r="E186" i="1"/>
  <c r="D186" i="1"/>
  <c r="C186" i="1"/>
  <c r="F185" i="1"/>
  <c r="E185" i="1"/>
  <c r="D185" i="1"/>
  <c r="C185" i="1"/>
  <c r="F184" i="1"/>
  <c r="E184" i="1"/>
  <c r="D184" i="1"/>
  <c r="C184" i="1"/>
  <c r="F183" i="1"/>
  <c r="E183" i="1"/>
  <c r="D183" i="1"/>
  <c r="C183" i="1"/>
  <c r="F182" i="1"/>
  <c r="E182" i="1"/>
  <c r="D182" i="1"/>
  <c r="C182" i="1"/>
  <c r="F181" i="1"/>
  <c r="E181" i="1"/>
  <c r="D181" i="1"/>
  <c r="C181" i="1"/>
  <c r="F180" i="1"/>
  <c r="E180" i="1"/>
  <c r="D180" i="1"/>
  <c r="C180" i="1"/>
  <c r="F179" i="1"/>
  <c r="E179" i="1"/>
  <c r="D179" i="1"/>
  <c r="C179" i="1"/>
  <c r="F178" i="1"/>
  <c r="E178" i="1"/>
  <c r="D178" i="1"/>
  <c r="C178" i="1"/>
  <c r="F177" i="1"/>
  <c r="E177" i="1"/>
  <c r="D177" i="1"/>
  <c r="C177" i="1"/>
  <c r="F176" i="1"/>
  <c r="E176" i="1"/>
  <c r="D176" i="1"/>
  <c r="C176" i="1"/>
  <c r="F175" i="1"/>
  <c r="E175" i="1"/>
  <c r="D175" i="1"/>
  <c r="C175" i="1"/>
  <c r="F174" i="1"/>
  <c r="E174" i="1"/>
  <c r="D174" i="1"/>
  <c r="C174" i="1"/>
  <c r="F173" i="1"/>
  <c r="E173" i="1"/>
  <c r="D173" i="1"/>
  <c r="C173" i="1"/>
  <c r="F172" i="1"/>
  <c r="E172" i="1"/>
  <c r="D172" i="1"/>
  <c r="C172" i="1"/>
  <c r="F171" i="1"/>
  <c r="E171" i="1"/>
  <c r="D171" i="1"/>
  <c r="C171" i="1"/>
  <c r="F170" i="1"/>
  <c r="E170" i="1"/>
  <c r="D170" i="1"/>
  <c r="C170" i="1"/>
  <c r="F169" i="1"/>
  <c r="E169" i="1"/>
  <c r="D169" i="1"/>
  <c r="C169" i="1"/>
  <c r="F168" i="1"/>
  <c r="E168" i="1"/>
  <c r="D168" i="1"/>
  <c r="C168" i="1"/>
  <c r="F167" i="1"/>
  <c r="E167" i="1"/>
  <c r="D167" i="1"/>
  <c r="C167" i="1"/>
  <c r="F166" i="1"/>
  <c r="E166" i="1"/>
  <c r="D166" i="1"/>
  <c r="C166" i="1"/>
  <c r="F165" i="1"/>
  <c r="E165" i="1"/>
  <c r="D165" i="1"/>
  <c r="C165" i="1"/>
  <c r="F164" i="1"/>
  <c r="E164" i="1"/>
  <c r="D164" i="1"/>
  <c r="C164" i="1"/>
  <c r="F163" i="1"/>
  <c r="E163" i="1"/>
  <c r="D163" i="1"/>
  <c r="C163" i="1"/>
  <c r="F162" i="1"/>
  <c r="E162" i="1"/>
  <c r="D162" i="1"/>
  <c r="C162" i="1"/>
  <c r="F161" i="1"/>
  <c r="E161" i="1"/>
  <c r="D161" i="1"/>
  <c r="C161" i="1"/>
  <c r="F160" i="1"/>
  <c r="E160" i="1"/>
  <c r="D160" i="1"/>
  <c r="C160" i="1"/>
  <c r="F159" i="1"/>
  <c r="E159" i="1"/>
  <c r="D159" i="1"/>
  <c r="C159" i="1"/>
  <c r="F158" i="1"/>
  <c r="E158" i="1"/>
  <c r="D158" i="1"/>
  <c r="C158" i="1"/>
  <c r="F157" i="1"/>
  <c r="E157" i="1"/>
  <c r="D157" i="1"/>
  <c r="C157" i="1"/>
  <c r="F156" i="1"/>
  <c r="E156" i="1"/>
  <c r="D156" i="1"/>
  <c r="C156" i="1"/>
  <c r="F155" i="1"/>
  <c r="E155" i="1"/>
  <c r="D155" i="1"/>
  <c r="C155" i="1"/>
  <c r="F154" i="1"/>
  <c r="E154" i="1"/>
  <c r="D154" i="1"/>
  <c r="C154" i="1"/>
  <c r="F153" i="1"/>
  <c r="E153" i="1"/>
  <c r="D153" i="1"/>
  <c r="C153" i="1"/>
  <c r="F152" i="1"/>
  <c r="E152" i="1"/>
  <c r="D152" i="1"/>
  <c r="C152" i="1"/>
  <c r="F151" i="1"/>
  <c r="E151" i="1"/>
  <c r="D151" i="1"/>
  <c r="C151" i="1"/>
  <c r="F150" i="1"/>
  <c r="E150" i="1"/>
  <c r="D150" i="1"/>
  <c r="C150" i="1"/>
  <c r="F149" i="1"/>
  <c r="E149" i="1"/>
  <c r="D149" i="1"/>
  <c r="C149" i="1"/>
  <c r="F148" i="1"/>
  <c r="E148" i="1"/>
  <c r="D148" i="1"/>
  <c r="C148" i="1"/>
  <c r="F147" i="1"/>
  <c r="E147" i="1"/>
  <c r="D147" i="1"/>
  <c r="C147" i="1"/>
  <c r="F146" i="1"/>
  <c r="E146" i="1"/>
  <c r="D146" i="1"/>
  <c r="C146" i="1"/>
  <c r="F145" i="1"/>
  <c r="E145" i="1"/>
  <c r="D145" i="1"/>
  <c r="C145" i="1"/>
  <c r="F144" i="1"/>
  <c r="E144" i="1"/>
  <c r="D144" i="1"/>
  <c r="C144" i="1"/>
  <c r="F143" i="1"/>
  <c r="E143" i="1"/>
  <c r="D143" i="1"/>
  <c r="C143" i="1"/>
  <c r="F142" i="1"/>
  <c r="E142" i="1"/>
  <c r="D142" i="1"/>
  <c r="C142" i="1"/>
  <c r="F141" i="1"/>
  <c r="E141" i="1"/>
  <c r="D141" i="1"/>
  <c r="C141" i="1"/>
  <c r="F140" i="1"/>
  <c r="E140" i="1"/>
  <c r="D140" i="1"/>
  <c r="C140" i="1"/>
  <c r="F139" i="1"/>
  <c r="E139" i="1"/>
  <c r="D139" i="1"/>
  <c r="C139" i="1"/>
  <c r="F138" i="1"/>
  <c r="E138" i="1"/>
  <c r="D138" i="1"/>
  <c r="C138" i="1"/>
  <c r="F137" i="1"/>
  <c r="E137" i="1"/>
  <c r="D137" i="1"/>
  <c r="C137" i="1"/>
  <c r="F136" i="1"/>
  <c r="E136" i="1"/>
  <c r="D136" i="1"/>
  <c r="C136" i="1"/>
  <c r="F135" i="1"/>
  <c r="E135" i="1"/>
  <c r="D135" i="1"/>
  <c r="C135" i="1"/>
  <c r="F134" i="1"/>
  <c r="E134" i="1"/>
  <c r="D134" i="1"/>
  <c r="C134" i="1"/>
  <c r="F133" i="1"/>
  <c r="E133" i="1"/>
  <c r="D133" i="1"/>
  <c r="C133" i="1"/>
  <c r="F132" i="1"/>
  <c r="E132" i="1"/>
  <c r="E131" i="1" s="1"/>
  <c r="D132" i="1"/>
  <c r="D131" i="1" s="1"/>
  <c r="C132" i="1"/>
  <c r="C131" i="1" s="1"/>
  <c r="F131" i="1"/>
  <c r="F130" i="1"/>
  <c r="E130" i="1"/>
  <c r="D130" i="1"/>
  <c r="C130" i="1"/>
  <c r="F129" i="1"/>
  <c r="E129" i="1"/>
  <c r="D129" i="1"/>
  <c r="C129" i="1"/>
  <c r="F128" i="1"/>
  <c r="E128" i="1"/>
  <c r="D128" i="1"/>
  <c r="C128" i="1"/>
  <c r="F127" i="1"/>
  <c r="E127" i="1"/>
  <c r="D127" i="1"/>
  <c r="C127" i="1"/>
  <c r="F126" i="1"/>
  <c r="E126" i="1"/>
  <c r="D126" i="1"/>
  <c r="C126" i="1"/>
  <c r="F125" i="1"/>
  <c r="E125" i="1"/>
  <c r="D125" i="1"/>
  <c r="C125" i="1"/>
  <c r="F124" i="1"/>
  <c r="E124" i="1"/>
  <c r="E123" i="1" s="1"/>
  <c r="D124" i="1"/>
  <c r="D123" i="1" s="1"/>
  <c r="C124" i="1"/>
  <c r="F123" i="1"/>
  <c r="C123" i="1"/>
  <c r="F122" i="1"/>
  <c r="E122" i="1"/>
  <c r="D122" i="1"/>
  <c r="C122" i="1"/>
  <c r="C121" i="1" s="1"/>
  <c r="F121" i="1"/>
  <c r="E121" i="1"/>
  <c r="D121" i="1"/>
  <c r="F120" i="1"/>
  <c r="E120" i="1"/>
  <c r="D120" i="1"/>
  <c r="C120" i="1"/>
  <c r="F119" i="1"/>
  <c r="E119" i="1"/>
  <c r="D119" i="1"/>
  <c r="C119" i="1"/>
  <c r="F118" i="1"/>
  <c r="E118" i="1"/>
  <c r="D118" i="1"/>
  <c r="C118" i="1"/>
  <c r="F117" i="1"/>
  <c r="E117" i="1"/>
  <c r="D117" i="1"/>
  <c r="C117" i="1"/>
  <c r="F116" i="1"/>
  <c r="E116" i="1"/>
  <c r="D116" i="1"/>
  <c r="C116" i="1"/>
  <c r="F115" i="1"/>
  <c r="E115" i="1"/>
  <c r="D115" i="1"/>
  <c r="C115" i="1"/>
  <c r="F114" i="1"/>
  <c r="E114" i="1"/>
  <c r="D114" i="1"/>
  <c r="C114" i="1"/>
  <c r="F113" i="1"/>
  <c r="E113" i="1"/>
  <c r="D113" i="1"/>
  <c r="C113" i="1"/>
  <c r="C112" i="1" s="1"/>
  <c r="F112" i="1"/>
  <c r="E112" i="1"/>
  <c r="D112" i="1"/>
  <c r="F111" i="1"/>
  <c r="E111" i="1"/>
  <c r="D111" i="1"/>
  <c r="C111" i="1"/>
  <c r="F110" i="1"/>
  <c r="E110" i="1"/>
  <c r="D110" i="1"/>
  <c r="C110" i="1"/>
  <c r="F109" i="1"/>
  <c r="E109" i="1"/>
  <c r="D109" i="1"/>
  <c r="C109" i="1"/>
  <c r="F108" i="1"/>
  <c r="E108" i="1"/>
  <c r="D108" i="1"/>
  <c r="C108" i="1"/>
  <c r="F107" i="1"/>
  <c r="E107" i="1"/>
  <c r="D107" i="1"/>
  <c r="C107" i="1"/>
  <c r="F106" i="1"/>
  <c r="E106" i="1"/>
  <c r="D106" i="1"/>
  <c r="C106" i="1"/>
  <c r="F103" i="1"/>
  <c r="E103" i="1"/>
  <c r="D103" i="1"/>
  <c r="C103" i="1"/>
  <c r="F102" i="1"/>
  <c r="E102" i="1"/>
  <c r="D102" i="1"/>
  <c r="C102" i="1"/>
  <c r="F101" i="1"/>
  <c r="E101" i="1"/>
  <c r="D101" i="1"/>
  <c r="C101" i="1"/>
  <c r="F100" i="1"/>
  <c r="E100" i="1"/>
  <c r="D100" i="1"/>
  <c r="C100" i="1"/>
  <c r="F99" i="1"/>
  <c r="E99" i="1"/>
  <c r="D99" i="1"/>
  <c r="C99" i="1"/>
  <c r="F98" i="1"/>
  <c r="E98" i="1"/>
  <c r="D98" i="1"/>
  <c r="C98" i="1"/>
  <c r="F97" i="1"/>
  <c r="E97" i="1"/>
  <c r="D97" i="1"/>
  <c r="C97" i="1"/>
  <c r="F96" i="1"/>
  <c r="E96" i="1"/>
  <c r="D96" i="1"/>
  <c r="C96" i="1"/>
  <c r="F95" i="1"/>
  <c r="E95" i="1"/>
  <c r="D95" i="1"/>
  <c r="C95" i="1"/>
  <c r="F94" i="1"/>
  <c r="E94" i="1"/>
  <c r="D94" i="1"/>
  <c r="C94" i="1"/>
  <c r="F93" i="1"/>
  <c r="E93" i="1"/>
  <c r="D93" i="1"/>
  <c r="C93" i="1"/>
  <c r="F92" i="1"/>
  <c r="E92" i="1"/>
  <c r="D92" i="1"/>
  <c r="C92" i="1"/>
  <c r="F91" i="1"/>
  <c r="E91" i="1"/>
  <c r="D91" i="1"/>
  <c r="C91" i="1"/>
  <c r="F90" i="1"/>
  <c r="E90" i="1"/>
  <c r="D90" i="1"/>
  <c r="C90" i="1"/>
  <c r="F89" i="1"/>
  <c r="E89" i="1"/>
  <c r="D89" i="1"/>
  <c r="C89" i="1"/>
  <c r="F88" i="1"/>
  <c r="E88" i="1"/>
  <c r="D88" i="1"/>
  <c r="C88" i="1"/>
  <c r="F87" i="1"/>
  <c r="E87" i="1"/>
  <c r="D87" i="1"/>
  <c r="C87" i="1"/>
  <c r="F86" i="1"/>
  <c r="E86" i="1"/>
  <c r="D86" i="1"/>
  <c r="C86" i="1"/>
  <c r="F85" i="1"/>
  <c r="E85" i="1"/>
  <c r="D85" i="1"/>
  <c r="C85" i="1"/>
  <c r="F84" i="1"/>
  <c r="E84" i="1"/>
  <c r="D84" i="1"/>
  <c r="C84" i="1"/>
  <c r="F83" i="1"/>
  <c r="E83" i="1"/>
  <c r="D83" i="1"/>
  <c r="C83" i="1"/>
  <c r="F82" i="1"/>
  <c r="E82" i="1"/>
  <c r="D82" i="1"/>
  <c r="C82" i="1"/>
  <c r="F81" i="1"/>
  <c r="E81" i="1"/>
  <c r="D81" i="1"/>
  <c r="C81" i="1"/>
  <c r="F80" i="1"/>
  <c r="E80" i="1"/>
  <c r="D80" i="1"/>
  <c r="C80" i="1"/>
  <c r="F79" i="1"/>
  <c r="E79" i="1"/>
  <c r="E78" i="1" s="1"/>
  <c r="E77" i="1" s="1"/>
  <c r="D79" i="1"/>
  <c r="D78" i="1" s="1"/>
  <c r="D77" i="1" s="1"/>
  <c r="C79" i="1"/>
  <c r="C78" i="1" s="1"/>
  <c r="C77" i="1" s="1"/>
  <c r="F78" i="1"/>
  <c r="F77" i="1"/>
  <c r="F76" i="1"/>
  <c r="E76" i="1"/>
  <c r="D76" i="1"/>
  <c r="C76" i="1"/>
  <c r="F75" i="1"/>
  <c r="E75" i="1"/>
  <c r="D75" i="1"/>
  <c r="C75" i="1"/>
  <c r="F74" i="1"/>
  <c r="E74" i="1"/>
  <c r="D74" i="1"/>
  <c r="C74" i="1"/>
  <c r="F73" i="1"/>
  <c r="E73" i="1"/>
  <c r="D73" i="1"/>
  <c r="C73" i="1"/>
  <c r="F72" i="1"/>
  <c r="E72" i="1"/>
  <c r="D72" i="1"/>
  <c r="C72" i="1"/>
  <c r="F71" i="1"/>
  <c r="E71" i="1"/>
  <c r="D71" i="1"/>
  <c r="C71" i="1"/>
  <c r="F70" i="1"/>
  <c r="E70" i="1"/>
  <c r="D70" i="1"/>
  <c r="C70" i="1"/>
  <c r="F69" i="1"/>
  <c r="E69" i="1"/>
  <c r="D69" i="1"/>
  <c r="C69" i="1"/>
  <c r="F68" i="1"/>
  <c r="E68" i="1"/>
  <c r="D68" i="1"/>
  <c r="C68" i="1"/>
  <c r="F67" i="1"/>
  <c r="E67" i="1"/>
  <c r="D67" i="1"/>
  <c r="C67" i="1"/>
  <c r="F66" i="1"/>
  <c r="E66" i="1"/>
  <c r="D66" i="1"/>
  <c r="C66" i="1"/>
  <c r="F65" i="1"/>
  <c r="E65" i="1"/>
  <c r="D65" i="1"/>
  <c r="C65" i="1"/>
  <c r="F64" i="1"/>
  <c r="E64" i="1"/>
  <c r="D64" i="1"/>
  <c r="C64" i="1"/>
  <c r="F63" i="1"/>
  <c r="E63" i="1"/>
  <c r="D63" i="1"/>
  <c r="C63" i="1"/>
  <c r="F62" i="1"/>
  <c r="E62" i="1"/>
  <c r="D62" i="1"/>
  <c r="C62" i="1"/>
  <c r="F61" i="1"/>
  <c r="E61" i="1"/>
  <c r="D61" i="1"/>
  <c r="C61" i="1"/>
  <c r="F60" i="1"/>
  <c r="E60" i="1"/>
  <c r="D60" i="1"/>
  <c r="C60" i="1"/>
  <c r="F59" i="1"/>
  <c r="E59" i="1"/>
  <c r="D59" i="1"/>
  <c r="C59" i="1"/>
  <c r="F58" i="1"/>
  <c r="E58" i="1"/>
  <c r="D58" i="1"/>
  <c r="C58" i="1"/>
  <c r="F57" i="1"/>
  <c r="E57" i="1"/>
  <c r="D57" i="1"/>
  <c r="C57" i="1"/>
  <c r="F56" i="1"/>
  <c r="E56" i="1"/>
  <c r="D56" i="1"/>
  <c r="C56" i="1"/>
  <c r="F55" i="1"/>
  <c r="E55" i="1"/>
  <c r="D55" i="1"/>
  <c r="C55" i="1"/>
  <c r="F54" i="1"/>
  <c r="E54" i="1"/>
  <c r="D54" i="1"/>
  <c r="D53" i="1" s="1"/>
  <c r="C54" i="1"/>
  <c r="F53" i="1"/>
  <c r="E53" i="1"/>
  <c r="F52" i="1"/>
  <c r="E52" i="1"/>
  <c r="D52" i="1"/>
  <c r="C52" i="1"/>
  <c r="F51" i="1"/>
  <c r="E51" i="1"/>
  <c r="D51" i="1"/>
  <c r="C51" i="1"/>
  <c r="F50" i="1"/>
  <c r="E50" i="1"/>
  <c r="D50" i="1"/>
  <c r="C50" i="1"/>
  <c r="F49" i="1"/>
  <c r="E49" i="1"/>
  <c r="D49" i="1"/>
  <c r="C49" i="1"/>
  <c r="F48" i="1"/>
  <c r="E48" i="1"/>
  <c r="D48" i="1"/>
  <c r="C48" i="1"/>
  <c r="F47" i="1"/>
  <c r="E47" i="1"/>
  <c r="D47" i="1"/>
  <c r="C47" i="1"/>
  <c r="F46" i="1"/>
  <c r="E46" i="1"/>
  <c r="D46" i="1"/>
  <c r="C46" i="1"/>
  <c r="F45" i="1"/>
  <c r="E45" i="1"/>
  <c r="D45" i="1"/>
  <c r="C45" i="1"/>
  <c r="F44" i="1"/>
  <c r="E44" i="1"/>
  <c r="D44" i="1"/>
  <c r="C44" i="1"/>
  <c r="F43" i="1"/>
  <c r="E43" i="1"/>
  <c r="D43" i="1"/>
  <c r="C43" i="1"/>
  <c r="F42" i="1"/>
  <c r="E42" i="1"/>
  <c r="D42" i="1"/>
  <c r="C42" i="1"/>
  <c r="F41" i="1"/>
  <c r="E41" i="1"/>
  <c r="D41" i="1"/>
  <c r="D40" i="1" s="1"/>
  <c r="C41" i="1"/>
  <c r="C40" i="1" s="1"/>
  <c r="F40" i="1"/>
  <c r="E40" i="1"/>
  <c r="F39" i="1"/>
  <c r="E39" i="1"/>
  <c r="D39" i="1"/>
  <c r="C39" i="1"/>
  <c r="F38" i="1"/>
  <c r="E38" i="1"/>
  <c r="D38" i="1"/>
  <c r="C38" i="1"/>
  <c r="F37" i="1"/>
  <c r="E37" i="1"/>
  <c r="D37" i="1"/>
  <c r="C37" i="1"/>
  <c r="F36" i="1"/>
  <c r="E36" i="1"/>
  <c r="D36" i="1"/>
  <c r="C36" i="1"/>
  <c r="F35" i="1"/>
  <c r="E35" i="1"/>
  <c r="D35" i="1"/>
  <c r="C35" i="1"/>
  <c r="F34" i="1"/>
  <c r="E34" i="1"/>
  <c r="D34" i="1"/>
  <c r="C34" i="1"/>
  <c r="F33" i="1"/>
  <c r="E33" i="1"/>
  <c r="D33" i="1"/>
  <c r="C33" i="1"/>
  <c r="F32" i="1"/>
  <c r="E32" i="1"/>
  <c r="D32" i="1"/>
  <c r="C32" i="1"/>
  <c r="F31" i="1"/>
  <c r="E31" i="1"/>
  <c r="D31" i="1"/>
  <c r="C31" i="1"/>
  <c r="F30" i="1"/>
  <c r="E30" i="1"/>
  <c r="D30" i="1"/>
  <c r="C30" i="1"/>
  <c r="F29" i="1"/>
  <c r="E29" i="1"/>
  <c r="D29" i="1"/>
  <c r="C29" i="1"/>
  <c r="F28" i="1"/>
  <c r="E28" i="1"/>
  <c r="D28" i="1"/>
  <c r="C28" i="1"/>
  <c r="F27" i="1"/>
  <c r="F26" i="1" s="1"/>
  <c r="F25" i="1" s="1"/>
  <c r="E27" i="1"/>
  <c r="E26" i="1" s="1"/>
  <c r="D27" i="1"/>
  <c r="C27" i="1"/>
  <c r="C26" i="1" s="1"/>
  <c r="D26" i="1"/>
  <c r="F24" i="1"/>
  <c r="E24" i="1"/>
  <c r="D24" i="1"/>
  <c r="C24" i="1"/>
  <c r="F23" i="1"/>
  <c r="E23" i="1"/>
  <c r="D23" i="1"/>
  <c r="C23" i="1"/>
  <c r="F22" i="1"/>
  <c r="E22" i="1"/>
  <c r="D22" i="1"/>
  <c r="C22" i="1"/>
  <c r="F21" i="1"/>
  <c r="E21" i="1"/>
  <c r="D21" i="1"/>
  <c r="C21" i="1"/>
  <c r="F20" i="1"/>
  <c r="E20" i="1"/>
  <c r="D20" i="1"/>
  <c r="C20" i="1"/>
  <c r="F19" i="1"/>
  <c r="E19" i="1"/>
  <c r="D19" i="1"/>
  <c r="C19" i="1"/>
  <c r="F18" i="1"/>
  <c r="E18" i="1"/>
  <c r="D18" i="1"/>
  <c r="C18" i="1"/>
  <c r="C17" i="1" s="1"/>
  <c r="F17" i="1"/>
  <c r="E17" i="1"/>
  <c r="D17" i="1"/>
  <c r="F16" i="1"/>
  <c r="E16" i="1"/>
  <c r="D16" i="1"/>
  <c r="C16" i="1"/>
  <c r="F15" i="1"/>
  <c r="E15" i="1"/>
  <c r="D15" i="1"/>
  <c r="C15" i="1"/>
  <c r="F14" i="1"/>
  <c r="E14" i="1"/>
  <c r="D14" i="1"/>
  <c r="C14" i="1"/>
  <c r="F13" i="1"/>
  <c r="E13" i="1"/>
  <c r="D13" i="1"/>
  <c r="C13" i="1"/>
  <c r="D12" i="1"/>
  <c r="F12" i="1" l="1"/>
  <c r="C53" i="1"/>
  <c r="C261" i="1"/>
  <c r="F11" i="1"/>
  <c r="C25" i="1"/>
  <c r="C12" i="1"/>
  <c r="E12" i="1"/>
  <c r="E25" i="1"/>
  <c r="D25" i="1"/>
  <c r="D11" i="1" s="1"/>
  <c r="D405" i="1"/>
  <c r="D105" i="1"/>
  <c r="D104" i="1" s="1"/>
  <c r="F105" i="1"/>
  <c r="F104" i="1" s="1"/>
  <c r="D320" i="1"/>
  <c r="D319" i="1" s="1"/>
  <c r="F197" i="1"/>
  <c r="D197" i="1"/>
  <c r="F306" i="1"/>
  <c r="D306" i="1"/>
  <c r="F449" i="1"/>
  <c r="E11" i="1"/>
  <c r="C105" i="1"/>
  <c r="C104" i="1" s="1"/>
  <c r="C306" i="1"/>
  <c r="C196" i="1" s="1"/>
  <c r="E405" i="1"/>
  <c r="D468" i="1"/>
  <c r="F468" i="1"/>
  <c r="E105" i="1"/>
  <c r="E104" i="1" s="1"/>
  <c r="D449" i="1"/>
  <c r="E197" i="1"/>
  <c r="C405" i="1"/>
  <c r="E449" i="1"/>
  <c r="E468" i="1"/>
  <c r="E306" i="1"/>
  <c r="C449" i="1"/>
  <c r="C448" i="1" s="1"/>
  <c r="E320" i="1"/>
  <c r="E319" i="1" s="1"/>
  <c r="C320" i="1"/>
  <c r="C319" i="1" s="1"/>
  <c r="C11" i="1" l="1"/>
  <c r="E196" i="1"/>
  <c r="D448" i="1"/>
  <c r="D196" i="1"/>
  <c r="C591" i="1"/>
  <c r="F448" i="1"/>
  <c r="F196" i="1"/>
  <c r="E448" i="1"/>
  <c r="E591" i="1" l="1"/>
  <c r="D591" i="1"/>
  <c r="F591" i="1"/>
</calcChain>
</file>

<file path=xl/sharedStrings.xml><?xml version="1.0" encoding="utf-8"?>
<sst xmlns="http://schemas.openxmlformats.org/spreadsheetml/2006/main" count="1135" uniqueCount="454">
  <si>
    <t xml:space="preserve"> Приложение № 11.1</t>
  </si>
  <si>
    <t>к Решению Совета депутатов</t>
  </si>
  <si>
    <t>от _______________  № _______</t>
  </si>
  <si>
    <t/>
  </si>
  <si>
    <t>Распределение бюджетных ассигнований  бюджета ЗАТО г. Североморск на реализацию муниципальных программ ЗАТО г. Североморск на плановый период 2021 и 2022  годов</t>
  </si>
  <si>
    <t>рублей</t>
  </si>
  <si>
    <t>Код</t>
  </si>
  <si>
    <t>Наименование</t>
  </si>
  <si>
    <t>2021 год</t>
  </si>
  <si>
    <t>2022 год</t>
  </si>
  <si>
    <t>Сумма</t>
  </si>
  <si>
    <t>в том числе за счет средств бюджетов других уровней</t>
  </si>
  <si>
    <t>Муниципальная программа 1. "Улучшение качества и безопасности жизни населения"</t>
  </si>
  <si>
    <t xml:space="preserve">Подпрограмма 1. "Молодежь Североморска" </t>
  </si>
  <si>
    <t>0110113060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</si>
  <si>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</si>
  <si>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709</t>
  </si>
  <si>
    <t>Управление культуры, спорта, молодежной политики и международных связей администрации ЗАТО г. Североморск</t>
  </si>
  <si>
    <t>01101М0910</t>
  </si>
  <si>
    <t>Расходы муниципальных бюджетных и автономных учреждений на оплату труда и начислений на выплаты по оплате труда</t>
  </si>
  <si>
    <t>01101М0920</t>
  </si>
  <si>
    <t>Расходы муниципальных бюджетных и автономных учреждений на содержание имущества</t>
  </si>
  <si>
    <t>01101М0930</t>
  </si>
  <si>
    <t>Расходы муниципальных бюджетных и автономных учреждений на оплату коммунальных услуг</t>
  </si>
  <si>
    <t>01101М0940</t>
  </si>
  <si>
    <t>Прочие расходы муниципальных бюджетных и автономных учреждений на обеспечение деятельности (оказание услуг)</t>
  </si>
  <si>
    <t>01101М2990</t>
  </si>
  <si>
    <t>Прочие направления расходов муниципальных программ</t>
  </si>
  <si>
    <t xml:space="preserve">Подпрограмма 2. "Развитие физической культуры и спорта и формирование здорового образа жизни в ЗАТО г. Североморск" </t>
  </si>
  <si>
    <t>0120113060</t>
  </si>
  <si>
    <t>01201М0910</t>
  </si>
  <si>
    <t>01201М0920</t>
  </si>
  <si>
    <t>01201М0930</t>
  </si>
  <si>
    <t>01201М0940</t>
  </si>
  <si>
    <t>01201М2990</t>
  </si>
  <si>
    <t>012P571160</t>
  </si>
  <si>
    <t>Субсидия на подготовку основания и установку комплекта спортивно технологического оборудования для создания малых спортивных площадок (спортивных площадок ГТО)</t>
  </si>
  <si>
    <t>731</t>
  </si>
  <si>
    <t>Комитет по развитию городского хозяйства администрации ЗАТО г. Североморск</t>
  </si>
  <si>
    <t>012P5S1160</t>
  </si>
  <si>
    <t>Софинансирование расходов на подготовку основания и установку комплекта спортивно технологического оборудования для создания малых спортивных площадок (спортивных площадок ГТО)</t>
  </si>
  <si>
    <t>Подпрограмма 3. "Профилактика наркомании, алкоголизма и токсикомании в ЗАТО г. Североморск"</t>
  </si>
  <si>
    <t>01301М2990</t>
  </si>
  <si>
    <t xml:space="preserve">Подпрограмма 4. "Дополнительные меры социальной поддержки отдельных категорий граждан ЗАТО г. Североморск" </t>
  </si>
  <si>
    <t>0140113070</t>
  </si>
  <si>
    <t>Компенсация расходов на оплату стоимости проезда и провоза багажа при переезде лиц (работников), а также членов из семей, при заключении (расторжении) трудовых договоров (контрактов) с организациями, финансируемыми из местного бюджета</t>
  </si>
  <si>
    <t>701</t>
  </si>
  <si>
    <t>Администрация ЗАТО г. Североморск</t>
  </si>
  <si>
    <t>703</t>
  </si>
  <si>
    <t>Управление финансов администрации ЗАТО г. Североморск</t>
  </si>
  <si>
    <t>707</t>
  </si>
  <si>
    <t>Управление образования администрации ЗАТО г. Североморск</t>
  </si>
  <si>
    <t>01401М8900</t>
  </si>
  <si>
    <t>Доплата к пенсиям муниципальных служащих</t>
  </si>
  <si>
    <t xml:space="preserve">Подпрограмма 5. "Доступная среда в ЗАТО г. Североморск" </t>
  </si>
  <si>
    <t>01502М22280</t>
  </si>
  <si>
    <t>Обеспечение доступности объектов муниципальной инфраструктуры для маломобильных групп населения</t>
  </si>
  <si>
    <t>01502L0270</t>
  </si>
  <si>
    <t>Реализация мероприятий в рамках государственной программы Российской Федерации "Доступная среда" на 2011 - 2020 годы</t>
  </si>
  <si>
    <t xml:space="preserve">Подпрограмма 6. "Профилактика правонарушений в ЗАТО г. Североморск" </t>
  </si>
  <si>
    <t>01601М2990</t>
  </si>
  <si>
    <t>01602М2990</t>
  </si>
  <si>
    <t>01604М2320</t>
  </si>
  <si>
    <t>Мероприятия, связанные с поощрением наиболее отлтчившихся граждан, принимавших наиболее активное участие в охране общественного порядка</t>
  </si>
  <si>
    <t>Подпрограмма 7. "Транспортная инфраструктура ЗАТО г. Североморск"</t>
  </si>
  <si>
    <t>0170175610</t>
  </si>
  <si>
    <t xml:space="preserve">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</t>
  </si>
  <si>
    <t>01701М6010</t>
  </si>
  <si>
    <t>Субсидия на 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регулярным тарифам, не обеспечивающим возмещение понесенных затрат</t>
  </si>
  <si>
    <t>01701М2910</t>
  </si>
  <si>
    <t>Осуществление регулярных перевозок пассажиров и багажа автомобильным транспортом по регулируемым тарифам на муниципальных маршрутах в границах ЗАТО г. Североморск</t>
  </si>
  <si>
    <t>0170276600</t>
  </si>
  <si>
    <t>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</t>
  </si>
  <si>
    <t>01703М2430</t>
  </si>
  <si>
    <t>Разработка и актуализация программы комплексного развития транспортной инфраструктуры городского округа</t>
  </si>
  <si>
    <t>Подпрограмма 8. "Охрана окружающей среды ЗАТО г. Североморск"</t>
  </si>
  <si>
    <t>01801М2990</t>
  </si>
  <si>
    <t>Прочие направления расходов муниципальной программы</t>
  </si>
  <si>
    <t>01802М2870</t>
  </si>
  <si>
    <t>Ликвидация несанкционированных свалок</t>
  </si>
  <si>
    <t xml:space="preserve">Муниципальная программа 2. "Развитие конкурентоспособной экономики ЗАТО г. Североморск" </t>
  </si>
  <si>
    <t>Подпрограмма 1. "Развитие малого и среднего предпринимательства, стимулирование инвестиционной деятельности в ЗАТО г. Североморск"</t>
  </si>
  <si>
    <t>02101М2990</t>
  </si>
  <si>
    <t>0210270550</t>
  </si>
  <si>
    <t>Субсидии на реализацию мероприятий муниципальных программ развития малого и среднего предпринимательства</t>
  </si>
  <si>
    <t>02102S0550</t>
  </si>
  <si>
    <t xml:space="preserve">Реализация мероприятий муниципальных программ развития малого и среднего предпринимательства </t>
  </si>
  <si>
    <t>02102М2990</t>
  </si>
  <si>
    <t xml:space="preserve">Подпрограмма 2."Развитие потребительского рынка ЗАТО г. Североморск" </t>
  </si>
  <si>
    <t>02201М2990</t>
  </si>
  <si>
    <t xml:space="preserve">Подпрограмма 3. "Поддержка социально ориентированных некоммерческий организаций " </t>
  </si>
  <si>
    <t>02301М0730</t>
  </si>
  <si>
    <t>Субсидии на оказание услуг в сфере дополнительного образования (на конкурсной основе)</t>
  </si>
  <si>
    <t>02301М6110</t>
  </si>
  <si>
    <t>Субсидии на организацию и проведение мероприятий в сфере физической культуры и спорта (на конкурсной основе)</t>
  </si>
  <si>
    <t>02301М6810</t>
  </si>
  <si>
    <t>Субсидии на организацию и проведение массовых меропиятий в сфере культуры (на конкурсной основе)</t>
  </si>
  <si>
    <t>02301М6820</t>
  </si>
  <si>
    <t>Субсидии на организацию деятельности клубных формирований (на конкурсной основе)</t>
  </si>
  <si>
    <t xml:space="preserve">Муниципальная программа 3. "Развитие муниципального управления и гражданского общества" </t>
  </si>
  <si>
    <t>Подпрограмма 1. "Создание условий для эффективного использования муниципального имущества ЗАТО г. Североморск"</t>
  </si>
  <si>
    <t>0310106010</t>
  </si>
  <si>
    <t xml:space="preserve">Расходы на выплаты по оплате труда работников органов местного самоуправления </t>
  </si>
  <si>
    <t>913</t>
  </si>
  <si>
    <t>Комитет имущественных отношений администрации ЗАТО г. Североморск</t>
  </si>
  <si>
    <t>03102М2030</t>
  </si>
  <si>
    <t>Расходы связанные с обеспечением проведения оценки рыночной стоимости объектов муниципального фонда</t>
  </si>
  <si>
    <t>03103М2040</t>
  </si>
  <si>
    <t>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</t>
  </si>
  <si>
    <t>03104М2450</t>
  </si>
  <si>
    <t>Расходы связанные с проведением обязательного аудита деятельности муниципальных унитарных предприятий и обществ с ограниченной ответственностью</t>
  </si>
  <si>
    <t>03105М2050</t>
  </si>
  <si>
    <t>Расходы связанные с содержанием, обслуживанием,  обеспечением сохранности, утилизацией имущества казны муниципального образования</t>
  </si>
  <si>
    <t>03106М2060</t>
  </si>
  <si>
    <t>Расходы на формирование земельных участков, проведение оценки рыночной стоимости земельных участков и организация аукционов по продаже права аренды</t>
  </si>
  <si>
    <t>0310713060</t>
  </si>
  <si>
    <t>03107М0200</t>
  </si>
  <si>
    <t>Расходы на обеспечение деятельности (оказание услуг) подведомственных учреждений - муниципальных казенных учреждений</t>
  </si>
  <si>
    <t>03107М0910</t>
  </si>
  <si>
    <t>03107М0920</t>
  </si>
  <si>
    <t>03107М0930</t>
  </si>
  <si>
    <t>03107М0940</t>
  </si>
  <si>
    <t>03107М1010</t>
  </si>
  <si>
    <t xml:space="preserve">Приобретение основных средств для оснащения муниципальных учреждений </t>
  </si>
  <si>
    <t>03107М1020</t>
  </si>
  <si>
    <t>Ремонт и капитальный ремонт муниципальных учреждений</t>
  </si>
  <si>
    <t>03107М1050</t>
  </si>
  <si>
    <t>Расходы, связанные с проведением праздничных общегородских мероприятий</t>
  </si>
  <si>
    <t xml:space="preserve">Подпрограмма 2. "Развитие информационного общества и системы "Электронный муниципалитет" в ЗАТО г. Североморск" </t>
  </si>
  <si>
    <t>03201М2400</t>
  </si>
  <si>
    <t>Мероприятия в области информационно-коммуникационной и телекоммуникационной инфраструктуры информационного общества</t>
  </si>
  <si>
    <t>732</t>
  </si>
  <si>
    <t>Совет депутатов ЗАТО г. Североморск</t>
  </si>
  <si>
    <t>734</t>
  </si>
  <si>
    <t>Контрольно-счетная палата ЗАТО г. Североморск</t>
  </si>
  <si>
    <t>03202М2400</t>
  </si>
  <si>
    <t>0320370570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</si>
  <si>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</si>
  <si>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03203S0570</t>
  </si>
  <si>
    <t>Софинансирование расходов на техническое сопровождение программного обеспечения "Система автоматизированного рабочего места муниципального образования"</t>
  </si>
  <si>
    <t>03204М2400</t>
  </si>
  <si>
    <t xml:space="preserve">732 </t>
  </si>
  <si>
    <t>03205М2400</t>
  </si>
  <si>
    <t>Подпрограмма 3. "Развитие муниципальной службы в муниципальном образовании ЗАТО г. Североморск"</t>
  </si>
  <si>
    <t>0330105030</t>
  </si>
  <si>
    <t>Расходы на обеспечение функций руководителя контрольно - счетной палаты муниципального образования и его заместителей</t>
  </si>
  <si>
    <t>0330106030</t>
  </si>
  <si>
    <t>Расходы на обеспечение органов местного самоуправления</t>
  </si>
  <si>
    <t>0330206030</t>
  </si>
  <si>
    <t>0330313060</t>
  </si>
  <si>
    <t>03303М2990</t>
  </si>
  <si>
    <t xml:space="preserve">Муниципальная программа 4. "Обеспечение комфортной городской среды в ЗАТО г. Североморск" </t>
  </si>
  <si>
    <t>Подпрограмма 1. "Автомобильные дороги и проезды ЗАТО г. Североморск"</t>
  </si>
  <si>
    <t>04101М2510</t>
  </si>
  <si>
    <t>Содержание дворовых территорий многоквартирных домов и проездов к ним, не вошедших в состав общедомового имущества</t>
  </si>
  <si>
    <t>04101М2520</t>
  </si>
  <si>
    <t>Ремонт дворовых территорий многоквартирных домов и проездов к ним</t>
  </si>
  <si>
    <t>04101М2530</t>
  </si>
  <si>
    <t>Капитальный ремонт дворовых территорий многоквартирных домов и проездов к ним</t>
  </si>
  <si>
    <t>04101М2540</t>
  </si>
  <si>
    <t>Реконструкция дворовых территорий многоквартирных домов и проездов к ним</t>
  </si>
  <si>
    <t>0410249100</t>
  </si>
  <si>
    <t>Субсидии на строительство, реконструкцию, ремонт и капитальный ремонт автомобильных дорог общего пользования местного значения (на конкурсной основе) за счет средств дорожного фонда</t>
  </si>
  <si>
    <t>04102S9100</t>
  </si>
  <si>
    <t>Софинансирование расходов на строительство, реконструкцию, ремонт и капитальный ремонт автомобильных дорог общего пользования местного значения (на конкурсной основе) за счет средств дорожного фонда</t>
  </si>
  <si>
    <t>04102М2540</t>
  </si>
  <si>
    <t>04102М2550</t>
  </si>
  <si>
    <t xml:space="preserve">Содержание автомобильных дорог общего пользования и инженерных сооружений на них в границах городских округов </t>
  </si>
  <si>
    <t>04102М2560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</si>
  <si>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</si>
  <si>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04102М2570</t>
  </si>
  <si>
    <t>Капитальный ремонт и реконструкция автомобильных дорог общего пользования местного значения, включая капитальный ремонт и реконструкцию  элементов их обустройства и защитных и искусственных дорожных сооружений</t>
  </si>
  <si>
    <t>04102М2580</t>
  </si>
  <si>
    <t>Восстановление функционирования автомобильных дорог общего пользования местного значения и защитных и искусственных дорожных сооружений</t>
  </si>
  <si>
    <t>Подпрограмма 2. "Комплексная эксплуатация муниципальных объектов уличного (наружного) освещения"</t>
  </si>
  <si>
    <t>04201М2610</t>
  </si>
  <si>
    <t>Содержание и техническое обслуживание объектов наружного освещения</t>
  </si>
  <si>
    <t>04201М2620</t>
  </si>
  <si>
    <t>Ремонт объектов наружного освещения</t>
  </si>
  <si>
    <t>04201М2630</t>
  </si>
  <si>
    <t>Капитальный ремонт объектов наружного освещения</t>
  </si>
  <si>
    <t>04202М2860</t>
  </si>
  <si>
    <t>Увеличение общей протяженности линий сети уличного освещения</t>
  </si>
  <si>
    <t xml:space="preserve">Подпрограмма 3. "Энергосбережение и повышение энергоэффективности на территории ЗАТО г. Североморск " </t>
  </si>
  <si>
    <t>04301М2460</t>
  </si>
  <si>
    <t>Установка индивидуальных приборов учета используемых энергоресурсов в муниципальных жилых помещениях</t>
  </si>
  <si>
    <t>04302М2470</t>
  </si>
  <si>
    <t>Внедрение энергосберегающих технологий при эксплуатации сетей уличного освещения</t>
  </si>
  <si>
    <t>04301М2640</t>
  </si>
  <si>
    <t>Возмещение нанимателям муниципальных жилых помещений расходов по установке индивидуальных приборов учета энергоресурсов</t>
  </si>
  <si>
    <t>04301М2990</t>
  </si>
  <si>
    <t xml:space="preserve">Подпрограмма 4. "Подготовка объектов и систем жизнеобеспечения ЗАТО г. Североморск к работе в отопительный период" </t>
  </si>
  <si>
    <t>04401М2480</t>
  </si>
  <si>
    <t>Восстановление работоспособности объектов коммунальной инфраструктуры</t>
  </si>
  <si>
    <t>04402М2490</t>
  </si>
  <si>
    <t xml:space="preserve">Разработка и утверждение схемы теплоснабжения и водоснабжения, программы комплексного развития систем коммунальной инфраструктуры </t>
  </si>
  <si>
    <t>04403М4130</t>
  </si>
  <si>
    <t xml:space="preserve"> Реализация мероприятий, связанных со строительством котельной установки для нужд отопления и горячего водоснабжения</t>
  </si>
  <si>
    <t>Подпрограмма 5. "Муниципальный жилищный фонд ЗАТО г. Североморск"</t>
  </si>
  <si>
    <t>0450170850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</si>
  <si>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</si>
  <si>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04501S0850</t>
  </si>
  <si>
    <t>Cофинансирование расходных обязательств по оплате взносов на капитальный ремонт за муниципальный жилой фонд</t>
  </si>
  <si>
    <t>04501М2650</t>
  </si>
  <si>
    <t>Взносы на капитальный ремонт общего имущества в многоквартирных домах в части, приходящейся на муниципальные жилые и нежилые помещения</t>
  </si>
  <si>
    <t>04501М2660</t>
  </si>
  <si>
    <t>Мероприятия, связанные с капитальным ремонтом муниципальных жилых помещений</t>
  </si>
  <si>
    <t>04502М2670</t>
  </si>
  <si>
    <t>Содержание пустующих муниципальных жилых помещений</t>
  </si>
  <si>
    <t>04502М2680</t>
  </si>
  <si>
    <t>Оплата коммунальных услуг по пустующим муниципальным жилым помещениям</t>
  </si>
  <si>
    <t>04502М2690</t>
  </si>
  <si>
    <t>Обеспечение сохранности пустующего муниципального жилищного фонда</t>
  </si>
  <si>
    <t>Подпрограмма 6. "Осуществление прочих мероприятий по благоустройству в ЗАТО г. Североморск"</t>
  </si>
  <si>
    <t>04601М2700</t>
  </si>
  <si>
    <t>Содержание и техническое обслуживание элементов прочего благоустройства</t>
  </si>
  <si>
    <t>04601М2710</t>
  </si>
  <si>
    <t>Ремонт элементов прочего благоустройства</t>
  </si>
  <si>
    <t>04601М2720</t>
  </si>
  <si>
    <t>Капитальный ремонт элементов прочего благоустройства</t>
  </si>
  <si>
    <t>04601М2730</t>
  </si>
  <si>
    <t>Установка (демонтаж) элементов прочего благоустройства</t>
  </si>
  <si>
    <t>04601М2740</t>
  </si>
  <si>
    <t>Строительство (реконструкция ) элементов прочего благоустройства</t>
  </si>
  <si>
    <t>0460275590</t>
  </si>
  <si>
    <t>Отлов и содержание безнадзорных животных (субвенция бюджетам муниципальных образований)</t>
  </si>
  <si>
    <t>04602М2500</t>
  </si>
  <si>
    <t>Мероприятия по сносу объектов капитального строительства</t>
  </si>
  <si>
    <t>04603М2700</t>
  </si>
  <si>
    <t>04603М2710</t>
  </si>
  <si>
    <t>04603М2730</t>
  </si>
  <si>
    <t>Основное мероприятие 3. " Праздничное оформление улиц и площадей ЗАТО г. Североморск"</t>
  </si>
  <si>
    <t>04603М2890</t>
  </si>
  <si>
    <t>Праздничное оформление территории муниципального образования</t>
  </si>
  <si>
    <t>0460413060</t>
  </si>
  <si>
    <t>04604М0910</t>
  </si>
  <si>
    <t>04604М0920</t>
  </si>
  <si>
    <t>04604М0930</t>
  </si>
  <si>
    <t>04604М0940</t>
  </si>
  <si>
    <t>04604М4010</t>
  </si>
  <si>
    <t>Расширение кладбищ</t>
  </si>
  <si>
    <t>04604М4020</t>
  </si>
  <si>
    <t>Строительство кладбищ</t>
  </si>
  <si>
    <t>0460575230</t>
  </si>
  <si>
    <t xml:space="preserve">Субвенция на возмещение расходов по гарантированному перечню услуг по погребению </t>
  </si>
  <si>
    <t>0460713060</t>
  </si>
  <si>
    <t>04607М0200</t>
  </si>
  <si>
    <t>04607М9090</t>
  </si>
  <si>
    <t>Выплаты по решениям судов и оплата государственной пошлины, расходы по совершению исполнительных действий</t>
  </si>
  <si>
    <t xml:space="preserve">Подпрограмма 7. "Городские парки и скверы - центры отдыха североморцев" </t>
  </si>
  <si>
    <t>0470171090</t>
  </si>
  <si>
    <t>Субсидии муниципальным образованиям на реализацию проектов по поддержке местных инициатив</t>
  </si>
  <si>
    <t>04701S1090</t>
  </si>
  <si>
    <t>Софинансирование на реализацию проектов по поддержке местных инициатив</t>
  </si>
  <si>
    <t>04701М2800</t>
  </si>
  <si>
    <t>Содержание объектов озеленения</t>
  </si>
  <si>
    <t>04701М2810</t>
  </si>
  <si>
    <t>Ремонт объектов озеленения</t>
  </si>
  <si>
    <t>04701М2840</t>
  </si>
  <si>
    <t>Установка (демонтаж) элементов обустройства парков и скверов</t>
  </si>
  <si>
    <t>04703М2990</t>
  </si>
  <si>
    <t>Муниципальная программа 5. "Развитие образования ЗАТО г. Североморск"</t>
  </si>
  <si>
    <t>Подпрограмма 1. "Развитие дошкольного, общего и дополнительного образования детей"</t>
  </si>
  <si>
    <t>0510113060</t>
  </si>
  <si>
    <t>0510171100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</si>
  <si>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</si>
  <si>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0510175310</t>
  </si>
  <si>
    <t>Предоставлении субвенции на реализацию Закона Мурманской области "О единой субвенции местным бюджетам на финансовое обеспечение образовательной деятельности"</t>
  </si>
  <si>
    <t>0510175360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</si>
  <si>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</si>
  <si>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Закупка товаров, работ и услуг для государственных (муниципальных) нужд</t>
  </si>
  <si>
    <t>0510175370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</si>
  <si>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</si>
  <si>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Социальное обеспечение и иные выплаты населению</t>
  </si>
  <si>
    <t>05101P1100</t>
  </si>
  <si>
    <t>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 на оплату труда и начисления на выплаты по оплате труда работникам муниципальных учреждений</t>
  </si>
  <si>
    <t>05101S1100</t>
  </si>
  <si>
    <t>Софинансирование расходов, направляемых на оплату труда и начисления на выплаты по оплате труда работникам муниципальных учреждений</t>
  </si>
  <si>
    <t>05101М0910</t>
  </si>
  <si>
    <t>05101М0920</t>
  </si>
  <si>
    <t>05101М0930</t>
  </si>
  <si>
    <t>05101М0940</t>
  </si>
  <si>
    <t>05101М1200</t>
  </si>
  <si>
    <t>Организация и проведение итоговой аттестации</t>
  </si>
  <si>
    <t>05102М1100</t>
  </si>
  <si>
    <t>Выплаты стипендий и премий одаренным детям и учащейся молодежи ЗАТО г. Североморск, добившихся высоких результатов</t>
  </si>
  <si>
    <t>05102М1210</t>
  </si>
  <si>
    <t>Организация и обеспечение деятельности территориальной психолого-медико-педагогической комиссии</t>
  </si>
  <si>
    <t>05102М1220</t>
  </si>
  <si>
    <t>Выявление и поддержка молодых талантов</t>
  </si>
  <si>
    <t>05102М1260</t>
  </si>
  <si>
    <t>Обновление содержания и технологий обучения, введение Федеральных государственных образовательных стандартов</t>
  </si>
  <si>
    <t>05102М1270</t>
  </si>
  <si>
    <t>Реализация образовательных программ с применением дистанционных образовательных технологий</t>
  </si>
  <si>
    <t>05102М1700</t>
  </si>
  <si>
    <t>Развитие кадрового потенциала системы дошкольного, общего и дополнительного образования</t>
  </si>
  <si>
    <t>05102М1710</t>
  </si>
  <si>
    <t>Организация и проведения аттестационной экспертизы руководящих работников образовательных организаций</t>
  </si>
  <si>
    <t>0510513060</t>
  </si>
  <si>
    <t>05105М0910</t>
  </si>
  <si>
    <t>05105М0920</t>
  </si>
  <si>
    <t>05105М0930</t>
  </si>
  <si>
    <t>05105М0940</t>
  </si>
  <si>
    <t>05105М1010</t>
  </si>
  <si>
    <t>0510613060</t>
  </si>
  <si>
    <t>05106М0910</t>
  </si>
  <si>
    <t>05106М0920</t>
  </si>
  <si>
    <t>05106М0930</t>
  </si>
  <si>
    <t>05106М0940</t>
  </si>
  <si>
    <t>0510713060</t>
  </si>
  <si>
    <t>05107М0910</t>
  </si>
  <si>
    <t>05107М0920</t>
  </si>
  <si>
    <t>05107М0930</t>
  </si>
  <si>
    <t>05107М0940</t>
  </si>
  <si>
    <t>051E151690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</si>
  <si>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</si>
  <si>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051Е155200</t>
  </si>
  <si>
    <t>Реализация мероприятий по содействию созданию в субъектах Российской Федерации новых мест в общеобразовательных организациях</t>
  </si>
  <si>
    <t>051E174000</t>
  </si>
  <si>
    <t>Субсидия на софинансирование капитальных вложений в объекты муниципальной собственности</t>
  </si>
  <si>
    <t>051E1S4000</t>
  </si>
  <si>
    <t>Софинансирование строительства объектов социального и производственного комплексов, в том числе объектов общегражданского назначения, жилья, инфраструктуры</t>
  </si>
  <si>
    <t>051P252320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</si>
  <si>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</si>
  <si>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051P274000</t>
  </si>
  <si>
    <t>051P2S4000</t>
  </si>
  <si>
    <t xml:space="preserve">Подпрограмма 2. "Школьное питание" </t>
  </si>
  <si>
    <t>0520113060</t>
  </si>
  <si>
    <t>0520171040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</si>
  <si>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</si>
  <si>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0520175320</t>
  </si>
  <si>
    <t>Обеспечение бесплатным питанием отдельных категорий обучающихся</t>
  </si>
  <si>
    <t>05201S1040</t>
  </si>
  <si>
    <t>Софинансирование расходов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</si>
  <si>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05201М0910</t>
  </si>
  <si>
    <t>05201М0920</t>
  </si>
  <si>
    <t>05201М0930</t>
  </si>
  <si>
    <t>05201М0940</t>
  </si>
  <si>
    <t xml:space="preserve">Подпрограмма 3. "Североморск - город без сирот" </t>
  </si>
  <si>
    <t>0530175340</t>
  </si>
  <si>
    <t xml:space="preserve">Субвенция на содержание ребенка в семье опекуна (попечителя) и приемной семье, а также вознаграждение, причитающееся приемному родителю </t>
  </si>
  <si>
    <t>0530175350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</si>
  <si>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</si>
  <si>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0530175520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</si>
  <si>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</si>
  <si>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0530275200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</si>
  <si>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</si>
  <si>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0530275210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</si>
  <si>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</si>
  <si>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0530275250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</si>
  <si>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</si>
  <si>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Подпрограмма 4. "Отдых и оздоровление детей"</t>
  </si>
  <si>
    <t>0540171070</t>
  </si>
  <si>
    <t>Субсидия на организацию отдыха детей Мурманской области в муниципальных образовательных учреждениях</t>
  </si>
  <si>
    <t>05401S1070</t>
  </si>
  <si>
    <t>Софинансирование расходов на организацию отдыха детей Мурманской области в муниципальных образовательных учреждениях</t>
  </si>
  <si>
    <t>05401М1230</t>
  </si>
  <si>
    <t>Отдых и оздоровление детей в лагерях дневного пребывания, организованных на базе муниципальных учреждений</t>
  </si>
  <si>
    <t>05401М1250</t>
  </si>
  <si>
    <t>Организация и финансовое обеспечение трудовых бригад школьников</t>
  </si>
  <si>
    <t>05401М2190</t>
  </si>
  <si>
    <t>Отдых и оздоровление детей в оздоровительных организациях, расположенных на территории Мурманской области</t>
  </si>
  <si>
    <t>05401М2240</t>
  </si>
  <si>
    <t>Отдых и оздоровление детей за пределами Мурманской области</t>
  </si>
  <si>
    <t>Муниципальная программа 6. "Культура ЗАТО г. Североморск"</t>
  </si>
  <si>
    <t xml:space="preserve">Подпрограмма 1. "Совершенствование предоставления дополнительного образования детям в сфере культуры" </t>
  </si>
  <si>
    <t>0610113060</t>
  </si>
  <si>
    <t>0610171100</t>
  </si>
  <si>
    <t>06101S1100</t>
  </si>
  <si>
    <t>Софинансирование за счет средств местного бюджета к 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</si>
  <si>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06101М0910</t>
  </si>
  <si>
    <t>06101М0920</t>
  </si>
  <si>
    <t>06101М0930</t>
  </si>
  <si>
    <t>06101М0940</t>
  </si>
  <si>
    <t>06102М1010</t>
  </si>
  <si>
    <t xml:space="preserve">Приобретение основных средств для оснащения учреждений </t>
  </si>
  <si>
    <t>06102М1020</t>
  </si>
  <si>
    <t xml:space="preserve">Подпрограмма 2. "Совершенствование библиотечного, библиографического и информационного обслуживания пользователей" </t>
  </si>
  <si>
    <t>0620113060</t>
  </si>
  <si>
    <t>0620171100</t>
  </si>
  <si>
    <t>06201S1100</t>
  </si>
  <si>
    <t>06201М0910</t>
  </si>
  <si>
    <t>06201М0920</t>
  </si>
  <si>
    <t>06201М0930</t>
  </si>
  <si>
    <t>06201М0940</t>
  </si>
  <si>
    <t>06202М1010</t>
  </si>
  <si>
    <t>06202М1020</t>
  </si>
  <si>
    <t xml:space="preserve">Подпрограмма 3. "Совершенствование организации досуга и развитие творческих способностей граждан" </t>
  </si>
  <si>
    <t>0630113060</t>
  </si>
  <si>
    <t>0630171100</t>
  </si>
  <si>
    <t>06301S1100</t>
  </si>
  <si>
    <t>06301М0910</t>
  </si>
  <si>
    <t>06301М0920</t>
  </si>
  <si>
    <t>06301М0930</t>
  </si>
  <si>
    <t>06301М0940</t>
  </si>
  <si>
    <t>06301М1050</t>
  </si>
  <si>
    <t>0630271060</t>
  </si>
  <si>
    <t>Субсидия на проведение ремонтных работ и укрепление материально-технической базы муниципальных учреждений культуры и образования в сфере культуры и искусства</t>
  </si>
  <si>
    <t>06302S1060</t>
  </si>
  <si>
    <t>Софинансирование расходов на проведение ремонтных работ и укрепление материально-технической базы муниципальных учреждений культуры и образования в сфере культуры и искусства</t>
  </si>
  <si>
    <t>06302М1010</t>
  </si>
  <si>
    <t>06302М1020</t>
  </si>
  <si>
    <t xml:space="preserve">Подпрограмма 4. "Совершенствование музейного обслуживания граждан" </t>
  </si>
  <si>
    <t>0640113060</t>
  </si>
  <si>
    <t>06401М0910</t>
  </si>
  <si>
    <t>06401М0920</t>
  </si>
  <si>
    <t>06401М0930</t>
  </si>
  <si>
    <t>06401М0940</t>
  </si>
  <si>
    <t>06401М1050</t>
  </si>
  <si>
    <t>06402М1020</t>
  </si>
  <si>
    <t>Подпрограмма 5. "Сохранение, использование, популяризация и охрана объектов культурного наследия (памятников истории и культуры) ЗАТО г. Североморск"</t>
  </si>
  <si>
    <t>06501М2990</t>
  </si>
  <si>
    <t>Подпрограмма 6. «Создание условий для обеспечения и развития в сфере культуры, спорта и молодежной политики»</t>
  </si>
  <si>
    <t>0660113060</t>
  </si>
  <si>
    <t>06601М0910</t>
  </si>
  <si>
    <t>06601М0920</t>
  </si>
  <si>
    <t>06601М0930</t>
  </si>
  <si>
    <t>06601М0940</t>
  </si>
  <si>
    <t>06602М1020</t>
  </si>
  <si>
    <t>0660313060</t>
  </si>
  <si>
    <t>06603М0910</t>
  </si>
  <si>
    <t>06603М0920</t>
  </si>
  <si>
    <t>06603М0930</t>
  </si>
  <si>
    <t>06603М0940</t>
  </si>
  <si>
    <t>06603М1050</t>
  </si>
  <si>
    <t>0660413060</t>
  </si>
  <si>
    <t>06604М0910</t>
  </si>
  <si>
    <t>06604М0920</t>
  </si>
  <si>
    <t>06604М0930</t>
  </si>
  <si>
    <t>06604М0940</t>
  </si>
  <si>
    <t>0660506010</t>
  </si>
  <si>
    <t>06606М2180</t>
  </si>
  <si>
    <t xml:space="preserve">Муниципальная программа 7. "Создание условий для эффективного и ответственного управления муниципальными финансами, повышение устойчивости бюджета муниципального образования ЗАТО г. Североморск" </t>
  </si>
  <si>
    <t>Подпрограмма 1. "Управление муниципальными финансами"</t>
  </si>
  <si>
    <t>0710106010</t>
  </si>
  <si>
    <t>07102М2140</t>
  </si>
  <si>
    <t>Процентные платежи по муниципальному долгу ЗАТО г. Североморск</t>
  </si>
  <si>
    <t>Муниципальная программа 8. "Формирование современной городской среды ЗАТО г. Североморск"</t>
  </si>
  <si>
    <t>080F255550</t>
  </si>
  <si>
    <t>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</t>
  </si>
  <si>
    <t xml:space="preserve">Муниципальная программа 9. "Повышение безопасности дорожного движения и снижение дорожно-транспортного травматизма в ЗАТО г. Североморск" </t>
  </si>
  <si>
    <t>09001М2290</t>
  </si>
  <si>
    <t>Улучшение дорожных условий для участников дорожного движения</t>
  </si>
  <si>
    <t>Муниципальная программа 10. "Профилактика терроризма, экстремизма и ликвидация последствий проявлений терроризма и экстремизма на территории ЗАТО г. Североморск"</t>
  </si>
  <si>
    <t>10001М2330</t>
  </si>
  <si>
    <t>Мероприятия по отработке практических навыков взаимодействия при возникновении чрезвычайных ситуаций</t>
  </si>
  <si>
    <t>Админитсрация  ЗАТО г. Североморск</t>
  </si>
  <si>
    <t>10001М2340</t>
  </si>
  <si>
    <t>Мероприятия по инженерно - техническому укреплению объектов</t>
  </si>
  <si>
    <t>10002М2350</t>
  </si>
  <si>
    <t>Проведение межведомственных мероприятий антитеррористической направленности</t>
  </si>
  <si>
    <t>10003М2360</t>
  </si>
  <si>
    <t>Организация информирования населения о действиях при угрозе совершения террористических актов в местах пребывания людей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</si>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</sst>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  <family val="2"/>
    </font>
    <font>
      <sz val="8"/>
      <color rgb="FF000000"/>
      <name val="Arial Cy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sz val="9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2">
    <xf numFmtId="0" fontId="0" fillId="0" borderId="0"/>
    <xf numFmtId="164" fontId="1" fillId="0" borderId="0" applyFont="0" applyFill="0" applyBorder="0" applyAlignment="0" applyProtection="0"/>
    <xf numFmtId="0" fontId="5" fillId="0" borderId="8">
      <alignment vertical="top" wrapText="1"/>
    </xf>
    <xf numFmtId="0" fontId="6" fillId="0" borderId="0"/>
    <xf numFmtId="4" fontId="7" fillId="4" borderId="11">
      <alignment horizontal="right" vertical="top" shrinkToFit="1"/>
    </xf>
    <xf numFmtId="4" fontId="7" fillId="5" borderId="11">
      <alignment horizontal="right" vertical="top" shrinkToFit="1"/>
    </xf>
    <xf numFmtId="49" fontId="8" fillId="0" borderId="8">
      <alignment horizontal="center" vertical="top" shrinkToFit="1"/>
    </xf>
    <xf numFmtId="49" fontId="8" fillId="0" borderId="8">
      <alignment horizontal="center" vertical="top" shrinkToFit="1"/>
    </xf>
    <xf numFmtId="4" fontId="7" fillId="4" borderId="8">
      <alignment horizontal="right" vertical="top" shrinkToFit="1"/>
    </xf>
    <xf numFmtId="4" fontId="7" fillId="2" borderId="8">
      <alignment horizontal="right" vertical="top" shrinkToFit="1"/>
    </xf>
    <xf numFmtId="4" fontId="5" fillId="4" borderId="11">
      <alignment horizontal="right" vertical="top" shrinkToFit="1"/>
    </xf>
    <xf numFmtId="0" fontId="6" fillId="0" borderId="8">
      <alignment horizontal="left" vertical="top" wrapText="1"/>
    </xf>
    <xf numFmtId="0" fontId="5" fillId="0" borderId="8">
      <alignment vertical="top" wrapText="1"/>
    </xf>
    <xf numFmtId="4" fontId="7" fillId="5" borderId="8">
      <alignment horizontal="right" vertical="top" shrinkToFit="1"/>
    </xf>
    <xf numFmtId="49" fontId="9" fillId="0" borderId="12">
      <alignment horizontal="center"/>
    </xf>
    <xf numFmtId="4" fontId="7" fillId="5" borderId="8">
      <alignment horizontal="right" vertical="top" shrinkToFit="1"/>
    </xf>
    <xf numFmtId="0" fontId="10" fillId="0" borderId="0"/>
    <xf numFmtId="0" fontId="10" fillId="6" borderId="0"/>
    <xf numFmtId="0" fontId="11" fillId="0" borderId="0">
      <alignment vertical="top" wrapText="1"/>
    </xf>
    <xf numFmtId="0" fontId="11" fillId="0" borderId="0">
      <alignment vertical="top" wrapText="1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4" fillId="3" borderId="7" xfId="0" applyFont="1" applyFill="1" applyBorder="1" applyAlignment="1">
      <alignment vertical="center" wrapText="1"/>
    </xf>
    <xf numFmtId="0" fontId="2" fillId="3" borderId="0" xfId="0" applyFont="1" applyFill="1" applyAlignment="1">
      <alignment horizontal="right" vertical="center" wrapText="1"/>
    </xf>
    <xf numFmtId="0" fontId="2" fillId="3" borderId="0" xfId="0" applyFont="1" applyFill="1"/>
    <xf numFmtId="0" fontId="4" fillId="3" borderId="0" xfId="0" applyFont="1" applyFill="1" applyAlignment="1">
      <alignment vertical="center" wrapText="1"/>
    </xf>
    <xf numFmtId="0" fontId="4" fillId="3" borderId="0" xfId="0" applyFont="1" applyFill="1" applyAlignment="1">
      <alignment horizontal="center" vertical="center" wrapText="1"/>
    </xf>
    <xf numFmtId="164" fontId="4" fillId="3" borderId="0" xfId="0" applyNumberFormat="1" applyFont="1" applyFill="1" applyAlignment="1">
      <alignment horizontal="center" vertical="center" wrapText="1"/>
    </xf>
    <xf numFmtId="0" fontId="4" fillId="3" borderId="0" xfId="0" applyFont="1" applyFill="1" applyAlignment="1">
      <alignment horizontal="right" vertical="center" wrapText="1"/>
    </xf>
    <xf numFmtId="164" fontId="4" fillId="3" borderId="0" xfId="0" applyNumberFormat="1" applyFont="1" applyFill="1" applyAlignment="1">
      <alignment horizontal="right" vertical="center" wrapText="1"/>
    </xf>
    <xf numFmtId="164" fontId="4" fillId="3" borderId="5" xfId="0" applyNumberFormat="1" applyFont="1" applyFill="1" applyBorder="1" applyAlignment="1">
      <alignment horizontal="center" vertical="center" wrapText="1"/>
    </xf>
    <xf numFmtId="164" fontId="12" fillId="3" borderId="6" xfId="0" applyNumberFormat="1" applyFont="1" applyFill="1" applyBorder="1" applyAlignment="1">
      <alignment horizontal="center" vertical="center" wrapText="1"/>
    </xf>
    <xf numFmtId="164" fontId="4" fillId="3" borderId="7" xfId="1" applyNumberFormat="1" applyFont="1" applyFill="1" applyBorder="1" applyAlignment="1">
      <alignment horizontal="right" vertical="center"/>
    </xf>
    <xf numFmtId="49" fontId="4" fillId="3" borderId="7" xfId="0" applyNumberFormat="1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left" vertical="center" wrapText="1"/>
    </xf>
    <xf numFmtId="49" fontId="4" fillId="3" borderId="7" xfId="0" applyNumberFormat="1" applyFont="1" applyFill="1" applyBorder="1" applyAlignment="1">
      <alignment vertical="center"/>
    </xf>
    <xf numFmtId="49" fontId="4" fillId="3" borderId="7" xfId="0" applyNumberFormat="1" applyFont="1" applyFill="1" applyBorder="1" applyAlignment="1">
      <alignment vertical="center" wrapText="1"/>
    </xf>
    <xf numFmtId="0" fontId="4" fillId="3" borderId="7" xfId="0" applyFont="1" applyFill="1" applyBorder="1" applyAlignment="1">
      <alignment vertical="center"/>
    </xf>
    <xf numFmtId="0" fontId="4" fillId="3" borderId="8" xfId="2" applyNumberFormat="1" applyFont="1" applyFill="1" applyAlignment="1" applyProtection="1">
      <alignment horizontal="left" vertical="center" wrapText="1"/>
    </xf>
    <xf numFmtId="0" fontId="4" fillId="3" borderId="7" xfId="0" applyFont="1" applyFill="1" applyBorder="1" applyAlignment="1">
      <alignment vertical="top" wrapText="1"/>
    </xf>
    <xf numFmtId="49" fontId="4" fillId="3" borderId="7" xfId="0" applyNumberFormat="1" applyFont="1" applyFill="1" applyBorder="1" applyAlignment="1">
      <alignment horizontal="left" vertical="center"/>
    </xf>
    <xf numFmtId="49" fontId="4" fillId="3" borderId="9" xfId="0" applyNumberFormat="1" applyFont="1" applyFill="1" applyBorder="1" applyAlignment="1">
      <alignment vertical="center"/>
    </xf>
    <xf numFmtId="0" fontId="4" fillId="3" borderId="10" xfId="0" applyFont="1" applyFill="1" applyBorder="1" applyAlignment="1">
      <alignment vertical="center" wrapText="1"/>
    </xf>
    <xf numFmtId="49" fontId="4" fillId="3" borderId="4" xfId="0" applyNumberFormat="1" applyFont="1" applyFill="1" applyBorder="1" applyAlignment="1">
      <alignment vertical="center" wrapText="1"/>
    </xf>
    <xf numFmtId="164" fontId="4" fillId="3" borderId="4" xfId="1" applyNumberFormat="1" applyFont="1" applyFill="1" applyBorder="1" applyAlignment="1">
      <alignment horizontal="right" vertical="center"/>
    </xf>
    <xf numFmtId="49" fontId="4" fillId="3" borderId="0" xfId="0" applyNumberFormat="1" applyFont="1" applyFill="1" applyAlignment="1">
      <alignment vertical="center"/>
    </xf>
    <xf numFmtId="0" fontId="4" fillId="3" borderId="0" xfId="0" applyFont="1" applyFill="1" applyAlignment="1">
      <alignment vertical="center"/>
    </xf>
    <xf numFmtId="164" fontId="4" fillId="3" borderId="0" xfId="0" applyNumberFormat="1" applyFont="1" applyFill="1" applyAlignment="1">
      <alignment vertical="center"/>
    </xf>
    <xf numFmtId="0" fontId="13" fillId="3" borderId="0" xfId="0" applyFont="1" applyFill="1"/>
    <xf numFmtId="164" fontId="13" fillId="3" borderId="0" xfId="0" applyNumberFormat="1" applyFont="1" applyFill="1"/>
    <xf numFmtId="0" fontId="14" fillId="3" borderId="0" xfId="0" applyFont="1" applyFill="1"/>
    <xf numFmtId="0" fontId="13" fillId="3" borderId="0" xfId="0" applyFont="1" applyFill="1" applyAlignment="1">
      <alignment horizontal="center"/>
    </xf>
    <xf numFmtId="43" fontId="15" fillId="3" borderId="0" xfId="0" applyNumberFormat="1" applyFont="1" applyFill="1"/>
    <xf numFmtId="0" fontId="15" fillId="3" borderId="0" xfId="0" applyFont="1" applyFill="1"/>
    <xf numFmtId="0" fontId="13" fillId="3" borderId="0" xfId="0" applyFont="1" applyFill="1" applyAlignment="1">
      <alignment vertical="center"/>
    </xf>
    <xf numFmtId="0" fontId="4" fillId="3" borderId="7" xfId="0" applyFont="1" applyFill="1" applyBorder="1" applyAlignment="1" applyProtection="1">
      <alignment vertical="center" wrapText="1" readingOrder="1"/>
      <protection locked="0"/>
    </xf>
    <xf numFmtId="0" fontId="4" fillId="3" borderId="0" xfId="0" applyFont="1" applyFill="1" applyBorder="1" applyAlignment="1">
      <alignment vertical="center" wrapText="1"/>
    </xf>
    <xf numFmtId="164" fontId="16" fillId="3" borderId="7" xfId="1" applyNumberFormat="1" applyFont="1" applyFill="1" applyBorder="1" applyAlignment="1">
      <alignment horizontal="right" vertical="center"/>
    </xf>
    <xf numFmtId="49" fontId="4" fillId="3" borderId="9" xfId="0" applyNumberFormat="1" applyFont="1" applyFill="1" applyBorder="1" applyAlignment="1">
      <alignment horizontal="left" vertical="center" wrapText="1"/>
    </xf>
    <xf numFmtId="49" fontId="4" fillId="3" borderId="10" xfId="0" applyNumberFormat="1" applyFont="1" applyFill="1" applyBorder="1" applyAlignment="1">
      <alignment horizontal="left" vertical="center" wrapText="1"/>
    </xf>
    <xf numFmtId="49" fontId="16" fillId="3" borderId="9" xfId="0" applyNumberFormat="1" applyFont="1" applyFill="1" applyBorder="1" applyAlignment="1">
      <alignment horizontal="left" vertical="center" wrapText="1"/>
    </xf>
    <xf numFmtId="49" fontId="16" fillId="3" borderId="10" xfId="0" applyNumberFormat="1" applyFont="1" applyFill="1" applyBorder="1" applyAlignment="1">
      <alignment horizontal="left" vertical="center" wrapText="1"/>
    </xf>
    <xf numFmtId="0" fontId="16" fillId="3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16" fillId="3" borderId="7" xfId="0" applyFont="1" applyFill="1" applyBorder="1" applyAlignment="1">
      <alignment horizontal="left" vertical="center" wrapText="1"/>
    </xf>
    <xf numFmtId="49" fontId="4" fillId="3" borderId="7" xfId="0" applyNumberFormat="1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left" vertical="center" wrapText="1"/>
    </xf>
    <xf numFmtId="49" fontId="4" fillId="3" borderId="9" xfId="0" applyNumberFormat="1" applyFont="1" applyFill="1" applyBorder="1" applyAlignment="1">
      <alignment horizontal="left" vertical="center"/>
    </xf>
    <xf numFmtId="49" fontId="4" fillId="3" borderId="10" xfId="0" applyNumberFormat="1" applyFont="1" applyFill="1" applyBorder="1" applyAlignment="1">
      <alignment horizontal="left" vertical="center"/>
    </xf>
    <xf numFmtId="0" fontId="2" fillId="3" borderId="0" xfId="0" applyFont="1" applyFill="1" applyAlignment="1">
      <alignment horizontal="right" vertical="center" wrapText="1"/>
    </xf>
    <xf numFmtId="0" fontId="3" fillId="3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164" fontId="4" fillId="3" borderId="2" xfId="1" applyNumberFormat="1" applyFont="1" applyFill="1" applyBorder="1" applyAlignment="1">
      <alignment horizontal="center" vertical="center" wrapText="1"/>
    </xf>
    <xf numFmtId="164" fontId="4" fillId="3" borderId="3" xfId="1" applyNumberFormat="1" applyFont="1" applyFill="1" applyBorder="1" applyAlignment="1">
      <alignment horizontal="center" vertical="center" wrapText="1"/>
    </xf>
    <xf numFmtId="49" fontId="16" fillId="3" borderId="7" xfId="0" applyNumberFormat="1" applyFont="1" applyFill="1" applyBorder="1" applyAlignment="1">
      <alignment horizontal="left" vertical="center" wrapText="1"/>
    </xf>
  </cellXfs>
  <cellStyles count="22">
    <cellStyle name="xl24" xfId="3"/>
    <cellStyle name="xl29" xfId="4"/>
    <cellStyle name="xl30" xfId="5"/>
    <cellStyle name="xl31" xfId="6"/>
    <cellStyle name="xl33 2" xfId="2"/>
    <cellStyle name="xl34 2" xfId="7"/>
    <cellStyle name="xl35" xfId="8"/>
    <cellStyle name="xl36" xfId="9"/>
    <cellStyle name="xl37 2" xfId="10"/>
    <cellStyle name="xl39" xfId="11"/>
    <cellStyle name="xl40" xfId="12"/>
    <cellStyle name="xl41" xfId="13"/>
    <cellStyle name="xl45" xfId="14"/>
    <cellStyle name="xl64" xfId="15"/>
    <cellStyle name="Обычный" xfId="0" builtinId="0"/>
    <cellStyle name="Обычный 2" xfId="16"/>
    <cellStyle name="Обычный 3" xfId="17"/>
    <cellStyle name="Обычный 4" xfId="18"/>
    <cellStyle name="Обычный 4 2" xfId="19"/>
    <cellStyle name="Финансовый" xfId="1" builtinId="3"/>
    <cellStyle name="Финансовый 2" xfId="20"/>
    <cellStyle name="Финансовый 3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lad/Desktop/&#1055;&#1088;&#1080;&#1083;&#1086;&#1078;&#1077;&#1085;&#1080;&#1103;%20&#1082;%20&#1056;&#1077;&#1096;&#1077;&#1085;&#1080;&#1102;%20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админ дох"/>
      <sheetName val="2.адм ИФ"/>
      <sheetName val="3.нормативы"/>
      <sheetName val="4.доходы"/>
      <sheetName val="4.1 доходы"/>
      <sheetName val="5. источники"/>
      <sheetName val="5.1 источники"/>
      <sheetName val="6. прогр заимс"/>
      <sheetName val="6.1 прогр заимс"/>
      <sheetName val="7.прогр гарант"/>
      <sheetName val="8. разд "/>
      <sheetName val="8.1 разд "/>
      <sheetName val="9.ведомства"/>
      <sheetName val="9.1 ведомства"/>
      <sheetName val="10.ЦСтатьи"/>
      <sheetName val="10.1 ЦСтатьи"/>
      <sheetName val="11 прогр"/>
      <sheetName val="11.1 прогр"/>
      <sheetName val="12. капстрой"/>
      <sheetName val="свод 2020"/>
      <sheetName val="свод 2021-2022"/>
      <sheetName val="КБК расх"/>
      <sheetName val="КБК дох"/>
      <sheetName val="резервн"/>
      <sheetName val="МБТ"/>
      <sheetName val="парам"/>
      <sheetName val="ГРБ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489">
          <cell r="F489">
            <v>0</v>
          </cell>
          <cell r="G489">
            <v>0</v>
          </cell>
          <cell r="H489">
            <v>0</v>
          </cell>
          <cell r="I489">
            <v>0</v>
          </cell>
        </row>
        <row r="848">
          <cell r="F848">
            <v>350900</v>
          </cell>
          <cell r="G848">
            <v>0</v>
          </cell>
          <cell r="H848">
            <v>350900</v>
          </cell>
          <cell r="I848">
            <v>0</v>
          </cell>
        </row>
        <row r="850">
          <cell r="F850">
            <v>0</v>
          </cell>
          <cell r="G850">
            <v>0</v>
          </cell>
          <cell r="H850">
            <v>0</v>
          </cell>
          <cell r="I850">
            <v>0</v>
          </cell>
        </row>
        <row r="852">
          <cell r="F852">
            <v>3980701</v>
          </cell>
          <cell r="G852">
            <v>0</v>
          </cell>
          <cell r="H852">
            <v>3980701</v>
          </cell>
          <cell r="I852">
            <v>0</v>
          </cell>
        </row>
        <row r="864">
          <cell r="F864">
            <v>6899435.8300000001</v>
          </cell>
          <cell r="G864">
            <v>0</v>
          </cell>
          <cell r="H864">
            <v>6899435.8300000001</v>
          </cell>
          <cell r="I864">
            <v>0</v>
          </cell>
        </row>
      </sheetData>
      <sheetData sheetId="12" refreshError="1"/>
      <sheetData sheetId="13">
        <row r="27">
          <cell r="G27">
            <v>370000</v>
          </cell>
          <cell r="H27">
            <v>0</v>
          </cell>
          <cell r="I27">
            <v>370000</v>
          </cell>
          <cell r="J27">
            <v>0</v>
          </cell>
        </row>
        <row r="31">
          <cell r="G31">
            <v>150000</v>
          </cell>
          <cell r="H31">
            <v>0</v>
          </cell>
          <cell r="I31">
            <v>150000</v>
          </cell>
          <cell r="J31">
            <v>0</v>
          </cell>
        </row>
        <row r="34">
          <cell r="G34">
            <v>920000</v>
          </cell>
          <cell r="H34">
            <v>0</v>
          </cell>
          <cell r="I34">
            <v>920000</v>
          </cell>
          <cell r="J34">
            <v>0</v>
          </cell>
        </row>
        <row r="60">
          <cell r="G60">
            <v>0</v>
          </cell>
          <cell r="H60">
            <v>0</v>
          </cell>
          <cell r="I60">
            <v>0</v>
          </cell>
          <cell r="J60">
            <v>0</v>
          </cell>
        </row>
        <row r="66">
          <cell r="G66">
            <v>670000</v>
          </cell>
          <cell r="H66">
            <v>0</v>
          </cell>
          <cell r="I66">
            <v>860510</v>
          </cell>
          <cell r="J66">
            <v>0</v>
          </cell>
        </row>
        <row r="69">
          <cell r="G69">
            <v>515000</v>
          </cell>
          <cell r="H69">
            <v>0</v>
          </cell>
          <cell r="I69">
            <v>515000</v>
          </cell>
          <cell r="J69">
            <v>0</v>
          </cell>
        </row>
        <row r="72">
          <cell r="G72">
            <v>130000</v>
          </cell>
          <cell r="H72">
            <v>0</v>
          </cell>
          <cell r="I72">
            <v>130000</v>
          </cell>
          <cell r="J72">
            <v>0</v>
          </cell>
        </row>
        <row r="75">
          <cell r="G75">
            <v>1055000</v>
          </cell>
          <cell r="H75">
            <v>0</v>
          </cell>
          <cell r="I75">
            <v>1055000</v>
          </cell>
          <cell r="J75">
            <v>0</v>
          </cell>
        </row>
        <row r="79">
          <cell r="G79">
            <v>678750.73</v>
          </cell>
          <cell r="H79">
            <v>0</v>
          </cell>
          <cell r="I79">
            <v>681396.2</v>
          </cell>
          <cell r="J79">
            <v>0</v>
          </cell>
        </row>
        <row r="106">
          <cell r="G106">
            <v>50000</v>
          </cell>
          <cell r="H106">
            <v>0</v>
          </cell>
          <cell r="I106">
            <v>50000</v>
          </cell>
          <cell r="J106">
            <v>0</v>
          </cell>
        </row>
        <row r="110">
          <cell r="G110">
            <v>10000</v>
          </cell>
          <cell r="H110">
            <v>0</v>
          </cell>
          <cell r="I110">
            <v>10000</v>
          </cell>
          <cell r="J110">
            <v>0</v>
          </cell>
        </row>
        <row r="112">
          <cell r="G112">
            <v>40000</v>
          </cell>
          <cell r="H112">
            <v>0</v>
          </cell>
          <cell r="I112">
            <v>40000</v>
          </cell>
          <cell r="J112">
            <v>0</v>
          </cell>
        </row>
        <row r="115">
          <cell r="G115">
            <v>10000</v>
          </cell>
          <cell r="H115">
            <v>0</v>
          </cell>
          <cell r="I115">
            <v>10000</v>
          </cell>
          <cell r="J115">
            <v>0</v>
          </cell>
        </row>
        <row r="118">
          <cell r="G118">
            <v>30000</v>
          </cell>
          <cell r="H118">
            <v>0</v>
          </cell>
          <cell r="I118">
            <v>31800</v>
          </cell>
          <cell r="J118">
            <v>0</v>
          </cell>
        </row>
        <row r="125">
          <cell r="G125">
            <v>3979.87</v>
          </cell>
          <cell r="H125">
            <v>3979.87</v>
          </cell>
          <cell r="I125">
            <v>3979.87</v>
          </cell>
          <cell r="J125">
            <v>3979.87</v>
          </cell>
        </row>
        <row r="127">
          <cell r="G127">
            <v>826.74</v>
          </cell>
          <cell r="H127">
            <v>0</v>
          </cell>
          <cell r="I127">
            <v>826.74</v>
          </cell>
          <cell r="J127">
            <v>0</v>
          </cell>
        </row>
        <row r="153">
          <cell r="G153">
            <v>110000</v>
          </cell>
          <cell r="H153">
            <v>0</v>
          </cell>
          <cell r="I153">
            <v>60000</v>
          </cell>
          <cell r="J153">
            <v>0</v>
          </cell>
        </row>
        <row r="158">
          <cell r="G158">
            <v>0</v>
          </cell>
          <cell r="H158">
            <v>0</v>
          </cell>
          <cell r="I158">
            <v>0</v>
          </cell>
          <cell r="J158">
            <v>0</v>
          </cell>
        </row>
        <row r="159">
          <cell r="G159">
            <v>0</v>
          </cell>
          <cell r="H159">
            <v>0</v>
          </cell>
          <cell r="I159">
            <v>0</v>
          </cell>
          <cell r="J159">
            <v>0</v>
          </cell>
        </row>
        <row r="161">
          <cell r="G161">
            <v>200000</v>
          </cell>
          <cell r="H161">
            <v>0</v>
          </cell>
          <cell r="I161">
            <v>200000</v>
          </cell>
          <cell r="J161">
            <v>0</v>
          </cell>
        </row>
        <row r="166">
          <cell r="G166">
            <v>100000</v>
          </cell>
          <cell r="H166">
            <v>0</v>
          </cell>
          <cell r="I166">
            <v>100000</v>
          </cell>
          <cell r="J166">
            <v>0</v>
          </cell>
        </row>
        <row r="206">
          <cell r="G206">
            <v>536800</v>
          </cell>
          <cell r="H206">
            <v>0</v>
          </cell>
          <cell r="I206">
            <v>536800</v>
          </cell>
          <cell r="J206">
            <v>0</v>
          </cell>
        </row>
        <row r="210">
          <cell r="G210">
            <v>480000</v>
          </cell>
          <cell r="H210">
            <v>0</v>
          </cell>
          <cell r="I210">
            <v>491000</v>
          </cell>
          <cell r="J210">
            <v>0</v>
          </cell>
        </row>
        <row r="215">
          <cell r="G215">
            <v>19660637.989999998</v>
          </cell>
          <cell r="H215">
            <v>0</v>
          </cell>
          <cell r="I215">
            <v>19660129.93</v>
          </cell>
          <cell r="J215">
            <v>0</v>
          </cell>
        </row>
        <row r="229">
          <cell r="G229">
            <v>400000</v>
          </cell>
          <cell r="H229">
            <v>0</v>
          </cell>
          <cell r="I229">
            <v>400000</v>
          </cell>
          <cell r="J229">
            <v>0</v>
          </cell>
        </row>
        <row r="234">
          <cell r="G234">
            <v>113000</v>
          </cell>
          <cell r="H234">
            <v>0</v>
          </cell>
          <cell r="I234">
            <v>113000</v>
          </cell>
          <cell r="J234">
            <v>0</v>
          </cell>
        </row>
        <row r="237">
          <cell r="G237">
            <v>29500</v>
          </cell>
          <cell r="H237">
            <v>0</v>
          </cell>
          <cell r="I237">
            <v>29500</v>
          </cell>
          <cell r="J237">
            <v>0</v>
          </cell>
        </row>
        <row r="240">
          <cell r="G240">
            <v>42000</v>
          </cell>
          <cell r="H240">
            <v>0</v>
          </cell>
          <cell r="I240">
            <v>42000</v>
          </cell>
          <cell r="J240">
            <v>0</v>
          </cell>
        </row>
        <row r="243">
          <cell r="G243">
            <v>150400</v>
          </cell>
          <cell r="H243">
            <v>0</v>
          </cell>
          <cell r="I243">
            <v>150400</v>
          </cell>
          <cell r="J243">
            <v>0</v>
          </cell>
        </row>
        <row r="247">
          <cell r="G247">
            <v>269200</v>
          </cell>
          <cell r="H247">
            <v>0</v>
          </cell>
          <cell r="I247">
            <v>269200</v>
          </cell>
          <cell r="J247">
            <v>0</v>
          </cell>
        </row>
        <row r="283">
          <cell r="G283">
            <v>50000</v>
          </cell>
          <cell r="H283">
            <v>0</v>
          </cell>
          <cell r="I283">
            <v>50000</v>
          </cell>
          <cell r="J283">
            <v>0</v>
          </cell>
        </row>
        <row r="288">
          <cell r="G288">
            <v>0</v>
          </cell>
          <cell r="I288">
            <v>275000</v>
          </cell>
        </row>
        <row r="297">
          <cell r="G297">
            <v>0</v>
          </cell>
          <cell r="H297">
            <v>0</v>
          </cell>
          <cell r="I297">
            <v>0</v>
          </cell>
          <cell r="J297">
            <v>0</v>
          </cell>
        </row>
        <row r="303">
          <cell r="G303">
            <v>163500</v>
          </cell>
          <cell r="H303">
            <v>0</v>
          </cell>
          <cell r="I303">
            <v>163500</v>
          </cell>
          <cell r="J303">
            <v>0</v>
          </cell>
        </row>
        <row r="307">
          <cell r="G307">
            <v>46500</v>
          </cell>
          <cell r="H307">
            <v>0</v>
          </cell>
          <cell r="I307">
            <v>46500</v>
          </cell>
          <cell r="J307">
            <v>0</v>
          </cell>
        </row>
        <row r="315">
          <cell r="G315">
            <v>363768</v>
          </cell>
          <cell r="H315">
            <v>363768</v>
          </cell>
          <cell r="I315">
            <v>363768</v>
          </cell>
          <cell r="J315">
            <v>363768</v>
          </cell>
        </row>
        <row r="322">
          <cell r="G322">
            <v>12566900</v>
          </cell>
          <cell r="H322">
            <v>0</v>
          </cell>
          <cell r="I322">
            <v>12002550</v>
          </cell>
          <cell r="J322">
            <v>0</v>
          </cell>
        </row>
        <row r="324">
          <cell r="G324">
            <v>42040255.399999999</v>
          </cell>
          <cell r="H324">
            <v>42040255.399999999</v>
          </cell>
          <cell r="I324">
            <v>42040255.399999999</v>
          </cell>
          <cell r="J324">
            <v>42040255.399999999</v>
          </cell>
        </row>
        <row r="327">
          <cell r="G327">
            <v>497273400</v>
          </cell>
          <cell r="H327">
            <v>497273400</v>
          </cell>
          <cell r="I327">
            <v>514610700</v>
          </cell>
          <cell r="J327">
            <v>514610700</v>
          </cell>
        </row>
        <row r="328">
          <cell r="G328">
            <v>26939375.899999999</v>
          </cell>
          <cell r="H328">
            <v>0</v>
          </cell>
          <cell r="I328">
            <v>26939375.899999999</v>
          </cell>
          <cell r="J328">
            <v>0</v>
          </cell>
        </row>
        <row r="330">
          <cell r="G330">
            <v>8732999.9199999999</v>
          </cell>
          <cell r="H330">
            <v>0</v>
          </cell>
          <cell r="I330">
            <v>8732999.9199999999</v>
          </cell>
          <cell r="J330">
            <v>0</v>
          </cell>
        </row>
        <row r="332">
          <cell r="G332">
            <v>153669331.78999999</v>
          </cell>
          <cell r="H332">
            <v>0</v>
          </cell>
          <cell r="I332">
            <v>153669331.78999999</v>
          </cell>
          <cell r="J332">
            <v>0</v>
          </cell>
        </row>
        <row r="334">
          <cell r="G334">
            <v>16788859.920000002</v>
          </cell>
          <cell r="H334">
            <v>0</v>
          </cell>
          <cell r="I334">
            <v>16788859.920000002</v>
          </cell>
          <cell r="J334">
            <v>0</v>
          </cell>
        </row>
        <row r="336">
          <cell r="G336">
            <v>64858934.609999999</v>
          </cell>
          <cell r="H336">
            <v>0</v>
          </cell>
          <cell r="I336">
            <v>67378573.709999993</v>
          </cell>
          <cell r="J336">
            <v>0</v>
          </cell>
        </row>
        <row r="338">
          <cell r="G338">
            <v>63366709.310000002</v>
          </cell>
          <cell r="H338">
            <v>0</v>
          </cell>
          <cell r="I338">
            <v>64869347.229999997</v>
          </cell>
          <cell r="J338">
            <v>0</v>
          </cell>
        </row>
        <row r="341">
          <cell r="G341">
            <v>84630</v>
          </cell>
          <cell r="H341">
            <v>0</v>
          </cell>
          <cell r="I341">
            <v>84630</v>
          </cell>
          <cell r="J341">
            <v>0</v>
          </cell>
        </row>
        <row r="347">
          <cell r="G347">
            <v>7187500</v>
          </cell>
          <cell r="H347">
            <v>0</v>
          </cell>
          <cell r="I347">
            <v>7188340</v>
          </cell>
          <cell r="J347">
            <v>0</v>
          </cell>
        </row>
        <row r="349">
          <cell r="G349">
            <v>555783100</v>
          </cell>
          <cell r="H349">
            <v>555783100</v>
          </cell>
          <cell r="I349">
            <v>580554700</v>
          </cell>
          <cell r="J349">
            <v>580554700</v>
          </cell>
        </row>
        <row r="351">
          <cell r="G351">
            <v>17489824.800000001</v>
          </cell>
          <cell r="H351">
            <v>0</v>
          </cell>
          <cell r="I351">
            <v>17489824.800000001</v>
          </cell>
          <cell r="J351">
            <v>0</v>
          </cell>
        </row>
        <row r="353">
          <cell r="G353">
            <v>66941980.770000003</v>
          </cell>
          <cell r="H353">
            <v>0</v>
          </cell>
          <cell r="I353">
            <v>69619660</v>
          </cell>
          <cell r="J353">
            <v>0</v>
          </cell>
        </row>
        <row r="355">
          <cell r="G355">
            <v>25759517.670000002</v>
          </cell>
          <cell r="H355">
            <v>0</v>
          </cell>
          <cell r="I355">
            <v>24704001.969999999</v>
          </cell>
          <cell r="J355">
            <v>0</v>
          </cell>
        </row>
        <row r="357">
          <cell r="G357">
            <v>850000</v>
          </cell>
          <cell r="H357">
            <v>0</v>
          </cell>
          <cell r="I357">
            <v>850000</v>
          </cell>
          <cell r="J357">
            <v>0</v>
          </cell>
        </row>
        <row r="360">
          <cell r="G360">
            <v>0</v>
          </cell>
          <cell r="H360">
            <v>0</v>
          </cell>
          <cell r="I360">
            <v>0</v>
          </cell>
          <cell r="J360">
            <v>0</v>
          </cell>
        </row>
        <row r="362">
          <cell r="G362">
            <v>134630</v>
          </cell>
          <cell r="H362">
            <v>0</v>
          </cell>
          <cell r="I362">
            <v>134630</v>
          </cell>
          <cell r="J362">
            <v>0</v>
          </cell>
        </row>
        <row r="365">
          <cell r="G365">
            <v>0</v>
          </cell>
          <cell r="H365">
            <v>0</v>
          </cell>
          <cell r="I365">
            <v>0</v>
          </cell>
          <cell r="J365">
            <v>0</v>
          </cell>
        </row>
        <row r="369">
          <cell r="G369">
            <v>2280300</v>
          </cell>
          <cell r="H369">
            <v>2280300</v>
          </cell>
          <cell r="I369">
            <v>2371500</v>
          </cell>
          <cell r="J369">
            <v>2371500</v>
          </cell>
        </row>
        <row r="371">
          <cell r="G371">
            <v>30678800</v>
          </cell>
          <cell r="H371">
            <v>30678800</v>
          </cell>
          <cell r="I371">
            <v>31896200</v>
          </cell>
          <cell r="J371">
            <v>31896200</v>
          </cell>
        </row>
        <row r="373">
          <cell r="G373">
            <v>4453862.55</v>
          </cell>
          <cell r="H373">
            <v>0</v>
          </cell>
          <cell r="I373">
            <v>4631993.62</v>
          </cell>
          <cell r="J373">
            <v>0</v>
          </cell>
        </row>
        <row r="385">
          <cell r="G385">
            <v>0</v>
          </cell>
          <cell r="I385">
            <v>0</v>
          </cell>
        </row>
        <row r="390">
          <cell r="G390">
            <v>1639296</v>
          </cell>
          <cell r="I390">
            <v>1400000</v>
          </cell>
        </row>
        <row r="392">
          <cell r="G392">
            <v>2962596.98</v>
          </cell>
          <cell r="H392">
            <v>2962596.98</v>
          </cell>
          <cell r="I392">
            <v>2962596.98</v>
          </cell>
          <cell r="J392">
            <v>2962596.98</v>
          </cell>
        </row>
        <row r="393">
          <cell r="G393">
            <v>1874004.51</v>
          </cell>
          <cell r="H393">
            <v>0</v>
          </cell>
          <cell r="I393">
            <v>1874004.51</v>
          </cell>
          <cell r="J393">
            <v>0</v>
          </cell>
        </row>
        <row r="396">
          <cell r="G396">
            <v>615418.69999999995</v>
          </cell>
          <cell r="I396">
            <v>615418.69999999995</v>
          </cell>
        </row>
        <row r="397">
          <cell r="G397">
            <v>107779089.62</v>
          </cell>
          <cell r="H397">
            <v>0</v>
          </cell>
          <cell r="I397">
            <v>107779089.62</v>
          </cell>
          <cell r="J397">
            <v>0</v>
          </cell>
        </row>
        <row r="399">
          <cell r="G399">
            <v>9557443.1500000004</v>
          </cell>
          <cell r="H399">
            <v>0</v>
          </cell>
          <cell r="I399">
            <v>9557443.1500000004</v>
          </cell>
          <cell r="J399">
            <v>0</v>
          </cell>
        </row>
        <row r="401">
          <cell r="G401">
            <v>9003708.3499999996</v>
          </cell>
          <cell r="H401">
            <v>0</v>
          </cell>
          <cell r="I401">
            <v>9363856.6899999995</v>
          </cell>
          <cell r="J401">
            <v>0</v>
          </cell>
        </row>
        <row r="403">
          <cell r="G403">
            <v>6581393.8700000001</v>
          </cell>
          <cell r="H403">
            <v>0</v>
          </cell>
          <cell r="I403">
            <v>4581393.87</v>
          </cell>
          <cell r="J403">
            <v>0</v>
          </cell>
        </row>
        <row r="407">
          <cell r="G407">
            <v>150000</v>
          </cell>
          <cell r="I407">
            <v>150000</v>
          </cell>
        </row>
        <row r="412">
          <cell r="G412">
            <v>2213860</v>
          </cell>
          <cell r="H412">
            <v>2213860</v>
          </cell>
          <cell r="I412">
            <v>2213860</v>
          </cell>
          <cell r="J412">
            <v>2213860</v>
          </cell>
        </row>
        <row r="414">
          <cell r="G414">
            <v>459883.96</v>
          </cell>
          <cell r="H414">
            <v>0</v>
          </cell>
          <cell r="I414">
            <v>459883.96</v>
          </cell>
          <cell r="J414">
            <v>0</v>
          </cell>
        </row>
        <row r="416">
          <cell r="G416">
            <v>1663064.82</v>
          </cell>
          <cell r="H416">
            <v>0</v>
          </cell>
          <cell r="I416">
            <v>913300</v>
          </cell>
          <cell r="J416">
            <v>0</v>
          </cell>
        </row>
        <row r="418">
          <cell r="G418">
            <v>3300000</v>
          </cell>
          <cell r="H418">
            <v>0</v>
          </cell>
          <cell r="I418">
            <v>3300000</v>
          </cell>
          <cell r="J418">
            <v>0</v>
          </cell>
        </row>
        <row r="420">
          <cell r="G420">
            <v>20000</v>
          </cell>
          <cell r="H420">
            <v>0</v>
          </cell>
          <cell r="I420">
            <v>20000</v>
          </cell>
          <cell r="J420">
            <v>0</v>
          </cell>
        </row>
        <row r="422">
          <cell r="G422">
            <v>450000</v>
          </cell>
          <cell r="H422">
            <v>0</v>
          </cell>
          <cell r="I422">
            <v>450000</v>
          </cell>
          <cell r="J422">
            <v>0</v>
          </cell>
        </row>
        <row r="428">
          <cell r="G428">
            <v>290000</v>
          </cell>
          <cell r="H428">
            <v>0</v>
          </cell>
          <cell r="I428">
            <v>290000</v>
          </cell>
          <cell r="J428">
            <v>0</v>
          </cell>
        </row>
        <row r="430">
          <cell r="G430">
            <v>0</v>
          </cell>
          <cell r="H430">
            <v>0</v>
          </cell>
          <cell r="I430">
            <v>0</v>
          </cell>
          <cell r="J430">
            <v>0</v>
          </cell>
        </row>
        <row r="432">
          <cell r="G432">
            <v>2023200</v>
          </cell>
          <cell r="H432">
            <v>0</v>
          </cell>
          <cell r="I432">
            <v>2023200</v>
          </cell>
          <cell r="J432">
            <v>0</v>
          </cell>
        </row>
        <row r="434">
          <cell r="G434">
            <v>500000</v>
          </cell>
          <cell r="H434">
            <v>0</v>
          </cell>
          <cell r="I434">
            <v>500000</v>
          </cell>
          <cell r="J434">
            <v>0</v>
          </cell>
        </row>
        <row r="436">
          <cell r="G436">
            <v>35900</v>
          </cell>
          <cell r="H436">
            <v>0</v>
          </cell>
          <cell r="I436">
            <v>35900</v>
          </cell>
          <cell r="J436">
            <v>0</v>
          </cell>
        </row>
        <row r="439">
          <cell r="G439">
            <v>1024700</v>
          </cell>
          <cell r="H439">
            <v>0</v>
          </cell>
          <cell r="I439">
            <v>1003900</v>
          </cell>
          <cell r="J439">
            <v>0</v>
          </cell>
        </row>
        <row r="441">
          <cell r="G441">
            <v>39850284.420000002</v>
          </cell>
          <cell r="H441">
            <v>0</v>
          </cell>
          <cell r="I441">
            <v>39850284.420000002</v>
          </cell>
          <cell r="J441">
            <v>0</v>
          </cell>
        </row>
        <row r="443">
          <cell r="G443">
            <v>323320</v>
          </cell>
          <cell r="H443">
            <v>0</v>
          </cell>
          <cell r="I443">
            <v>323320</v>
          </cell>
          <cell r="J443">
            <v>0</v>
          </cell>
        </row>
        <row r="445">
          <cell r="G445">
            <v>422275.55</v>
          </cell>
          <cell r="H445">
            <v>0</v>
          </cell>
          <cell r="I445">
            <v>439166.57</v>
          </cell>
          <cell r="J445">
            <v>0</v>
          </cell>
        </row>
        <row r="447">
          <cell r="G447">
            <v>2001659.31</v>
          </cell>
          <cell r="H447">
            <v>0</v>
          </cell>
          <cell r="I447">
            <v>2001659.31</v>
          </cell>
          <cell r="J447">
            <v>0</v>
          </cell>
        </row>
        <row r="449">
          <cell r="G449">
            <v>0</v>
          </cell>
          <cell r="H449">
            <v>0</v>
          </cell>
          <cell r="I449">
            <v>0</v>
          </cell>
          <cell r="J449">
            <v>0</v>
          </cell>
        </row>
        <row r="452">
          <cell r="G452">
            <v>388500</v>
          </cell>
          <cell r="H452">
            <v>0</v>
          </cell>
          <cell r="I452">
            <v>261000</v>
          </cell>
          <cell r="J452">
            <v>0</v>
          </cell>
        </row>
        <row r="454">
          <cell r="G454">
            <v>16869220.5</v>
          </cell>
          <cell r="H454">
            <v>0</v>
          </cell>
          <cell r="I454">
            <v>16869220.5</v>
          </cell>
          <cell r="J454">
            <v>0</v>
          </cell>
        </row>
        <row r="456">
          <cell r="G456">
            <v>270340</v>
          </cell>
          <cell r="H456">
            <v>0</v>
          </cell>
          <cell r="I456">
            <v>270340</v>
          </cell>
          <cell r="J456">
            <v>0</v>
          </cell>
        </row>
        <row r="458">
          <cell r="G458">
            <v>569691.07999999996</v>
          </cell>
          <cell r="H458">
            <v>0</v>
          </cell>
          <cell r="I458">
            <v>592478.71999999997</v>
          </cell>
          <cell r="J458">
            <v>0</v>
          </cell>
        </row>
        <row r="460">
          <cell r="G460">
            <v>2467287.2000000002</v>
          </cell>
          <cell r="H460">
            <v>0</v>
          </cell>
          <cell r="I460">
            <v>2467287.2000000002</v>
          </cell>
          <cell r="J460">
            <v>0</v>
          </cell>
        </row>
        <row r="463">
          <cell r="G463">
            <v>122000</v>
          </cell>
          <cell r="H463">
            <v>0</v>
          </cell>
          <cell r="I463">
            <v>122000</v>
          </cell>
          <cell r="J463">
            <v>0</v>
          </cell>
        </row>
        <row r="465">
          <cell r="G465">
            <v>13981532.58</v>
          </cell>
          <cell r="H465">
            <v>0</v>
          </cell>
          <cell r="I465">
            <v>13981532.58</v>
          </cell>
          <cell r="J465">
            <v>0</v>
          </cell>
        </row>
        <row r="467">
          <cell r="G467">
            <v>812862.29</v>
          </cell>
          <cell r="H467">
            <v>0</v>
          </cell>
          <cell r="I467">
            <v>812862.29</v>
          </cell>
          <cell r="J467">
            <v>0</v>
          </cell>
        </row>
        <row r="469">
          <cell r="G469">
            <v>2127322.08</v>
          </cell>
          <cell r="H469">
            <v>0</v>
          </cell>
          <cell r="I469">
            <v>2212414.96</v>
          </cell>
          <cell r="J469">
            <v>0</v>
          </cell>
        </row>
        <row r="471">
          <cell r="G471">
            <v>590346.17000000004</v>
          </cell>
          <cell r="H471">
            <v>0</v>
          </cell>
          <cell r="I471">
            <v>590346.18000000005</v>
          </cell>
          <cell r="J471">
            <v>0</v>
          </cell>
        </row>
        <row r="475">
          <cell r="G475">
            <v>500000</v>
          </cell>
          <cell r="H475">
            <v>0</v>
          </cell>
          <cell r="I475">
            <v>500000</v>
          </cell>
          <cell r="J475">
            <v>0</v>
          </cell>
        </row>
        <row r="477">
          <cell r="G477">
            <v>8799950.4199999999</v>
          </cell>
          <cell r="H477">
            <v>0</v>
          </cell>
          <cell r="I477">
            <v>8799950.4199999999</v>
          </cell>
          <cell r="J477">
            <v>0</v>
          </cell>
        </row>
        <row r="479">
          <cell r="G479">
            <v>135410.92000000001</v>
          </cell>
          <cell r="H479">
            <v>0</v>
          </cell>
          <cell r="I479">
            <v>135410.92000000001</v>
          </cell>
          <cell r="J479">
            <v>0</v>
          </cell>
        </row>
        <row r="481">
          <cell r="G481">
            <v>259185.68</v>
          </cell>
          <cell r="H481">
            <v>0</v>
          </cell>
          <cell r="I481">
            <v>259185.68</v>
          </cell>
          <cell r="J481">
            <v>0</v>
          </cell>
        </row>
        <row r="483">
          <cell r="G483">
            <v>874719.08</v>
          </cell>
          <cell r="H483">
            <v>0</v>
          </cell>
          <cell r="I483">
            <v>874719.08</v>
          </cell>
          <cell r="J483">
            <v>0</v>
          </cell>
        </row>
        <row r="490">
          <cell r="G490">
            <v>2474300</v>
          </cell>
          <cell r="H490">
            <v>2474300</v>
          </cell>
          <cell r="I490">
            <v>2474300</v>
          </cell>
          <cell r="J490">
            <v>2474300</v>
          </cell>
        </row>
        <row r="492">
          <cell r="G492">
            <v>42900</v>
          </cell>
          <cell r="H492">
            <v>42900</v>
          </cell>
          <cell r="I492">
            <v>44600</v>
          </cell>
          <cell r="J492">
            <v>44600</v>
          </cell>
        </row>
        <row r="494">
          <cell r="G494">
            <v>732700</v>
          </cell>
          <cell r="H494">
            <v>732700</v>
          </cell>
          <cell r="I494">
            <v>732700</v>
          </cell>
          <cell r="J494">
            <v>732700</v>
          </cell>
        </row>
        <row r="500">
          <cell r="G500">
            <v>596900</v>
          </cell>
          <cell r="H500">
            <v>596900</v>
          </cell>
          <cell r="I500">
            <v>596900</v>
          </cell>
          <cell r="J500">
            <v>596900</v>
          </cell>
        </row>
        <row r="503">
          <cell r="G503">
            <v>23877400</v>
          </cell>
          <cell r="H503">
            <v>23877400</v>
          </cell>
          <cell r="I503">
            <v>23877400</v>
          </cell>
          <cell r="J503">
            <v>23877400</v>
          </cell>
        </row>
        <row r="507">
          <cell r="G507">
            <v>34428300</v>
          </cell>
          <cell r="H507">
            <v>34428300</v>
          </cell>
          <cell r="I507">
            <v>34428300</v>
          </cell>
          <cell r="J507">
            <v>34428300</v>
          </cell>
        </row>
        <row r="509">
          <cell r="G509">
            <v>143100</v>
          </cell>
          <cell r="H509">
            <v>143100</v>
          </cell>
          <cell r="I509">
            <v>163600</v>
          </cell>
          <cell r="J509">
            <v>163600</v>
          </cell>
        </row>
        <row r="511">
          <cell r="G511">
            <v>6825000</v>
          </cell>
          <cell r="H511">
            <v>6825000</v>
          </cell>
          <cell r="I511">
            <v>7098000</v>
          </cell>
          <cell r="J511">
            <v>7098000</v>
          </cell>
        </row>
        <row r="518">
          <cell r="G518">
            <v>0</v>
          </cell>
          <cell r="H518">
            <v>0</v>
          </cell>
          <cell r="I518">
            <v>0</v>
          </cell>
          <cell r="J518">
            <v>0</v>
          </cell>
        </row>
        <row r="526">
          <cell r="G526">
            <v>131832.84</v>
          </cell>
          <cell r="H526">
            <v>0</v>
          </cell>
          <cell r="I526">
            <v>66832.84</v>
          </cell>
          <cell r="J526">
            <v>0</v>
          </cell>
        </row>
        <row r="530">
          <cell r="G530">
            <v>55000</v>
          </cell>
          <cell r="H530">
            <v>0</v>
          </cell>
          <cell r="I530">
            <v>120000</v>
          </cell>
          <cell r="J530">
            <v>0</v>
          </cell>
        </row>
        <row r="535">
          <cell r="G535">
            <v>5453226.2400000002</v>
          </cell>
          <cell r="H535">
            <v>0</v>
          </cell>
          <cell r="I535">
            <v>5453226.2400000002</v>
          </cell>
          <cell r="J535">
            <v>0</v>
          </cell>
        </row>
        <row r="541">
          <cell r="G541">
            <v>0</v>
          </cell>
          <cell r="H541">
            <v>0</v>
          </cell>
          <cell r="I541">
            <v>0</v>
          </cell>
          <cell r="J541">
            <v>0</v>
          </cell>
        </row>
        <row r="547">
          <cell r="G547">
            <v>56000</v>
          </cell>
          <cell r="H547">
            <v>0</v>
          </cell>
          <cell r="I547">
            <v>56000</v>
          </cell>
          <cell r="J547">
            <v>0</v>
          </cell>
        </row>
        <row r="551">
          <cell r="G551">
            <v>0</v>
          </cell>
          <cell r="H551">
            <v>0</v>
          </cell>
          <cell r="I551">
            <v>0</v>
          </cell>
          <cell r="J551">
            <v>0</v>
          </cell>
        </row>
        <row r="559">
          <cell r="I559">
            <v>1771000</v>
          </cell>
          <cell r="J559">
            <v>0</v>
          </cell>
        </row>
        <row r="560">
          <cell r="G560">
            <v>1771000</v>
          </cell>
        </row>
        <row r="561">
          <cell r="I561">
            <v>1845468.65</v>
          </cell>
          <cell r="J561">
            <v>1845468.65</v>
          </cell>
        </row>
        <row r="562">
          <cell r="G562">
            <v>1845468.65</v>
          </cell>
          <cell r="H562">
            <v>1845468.65</v>
          </cell>
        </row>
        <row r="564">
          <cell r="G564">
            <v>383358.22</v>
          </cell>
          <cell r="I564">
            <v>383358.22</v>
          </cell>
        </row>
        <row r="566">
          <cell r="G566">
            <v>94051141.340000004</v>
          </cell>
          <cell r="I566">
            <v>94051141.340000004</v>
          </cell>
        </row>
        <row r="567">
          <cell r="G567">
            <v>3772166</v>
          </cell>
          <cell r="H567">
            <v>0</v>
          </cell>
          <cell r="I567">
            <v>3772166</v>
          </cell>
          <cell r="J567">
            <v>0</v>
          </cell>
        </row>
        <row r="569">
          <cell r="G569">
            <v>5640760</v>
          </cell>
          <cell r="H569">
            <v>0</v>
          </cell>
          <cell r="I569">
            <v>5866390</v>
          </cell>
          <cell r="J569">
            <v>0</v>
          </cell>
        </row>
        <row r="571">
          <cell r="G571">
            <v>5634785</v>
          </cell>
          <cell r="H571">
            <v>0</v>
          </cell>
          <cell r="I571">
            <v>5634785</v>
          </cell>
          <cell r="J571">
            <v>0</v>
          </cell>
        </row>
        <row r="574">
          <cell r="G574">
            <v>0</v>
          </cell>
          <cell r="H574">
            <v>0</v>
          </cell>
        </row>
        <row r="575">
          <cell r="I575">
            <v>0</v>
          </cell>
        </row>
        <row r="576">
          <cell r="G576">
            <v>0</v>
          </cell>
          <cell r="H576">
            <v>0</v>
          </cell>
          <cell r="I576">
            <v>0</v>
          </cell>
          <cell r="J576">
            <v>0</v>
          </cell>
        </row>
        <row r="582">
          <cell r="G582">
            <v>50000</v>
          </cell>
          <cell r="H582">
            <v>0</v>
          </cell>
          <cell r="I582">
            <v>50000</v>
          </cell>
          <cell r="J582">
            <v>0</v>
          </cell>
        </row>
        <row r="584">
          <cell r="G584">
            <v>6685508.3499999996</v>
          </cell>
          <cell r="H584">
            <v>0</v>
          </cell>
          <cell r="I584">
            <v>6685508.3499999996</v>
          </cell>
          <cell r="J584">
            <v>0</v>
          </cell>
        </row>
        <row r="586">
          <cell r="G586">
            <v>513282.33</v>
          </cell>
          <cell r="H586">
            <v>0</v>
          </cell>
          <cell r="I586">
            <v>513282.33</v>
          </cell>
          <cell r="J586">
            <v>0</v>
          </cell>
        </row>
        <row r="588">
          <cell r="G588">
            <v>414791.08</v>
          </cell>
          <cell r="H588">
            <v>0</v>
          </cell>
          <cell r="I588">
            <v>429093.08</v>
          </cell>
          <cell r="J588">
            <v>0</v>
          </cell>
        </row>
        <row r="590">
          <cell r="G590">
            <v>372665.03</v>
          </cell>
          <cell r="H590">
            <v>0</v>
          </cell>
          <cell r="I590">
            <v>372665.03</v>
          </cell>
          <cell r="J590">
            <v>0</v>
          </cell>
        </row>
        <row r="592">
          <cell r="G592">
            <v>500000</v>
          </cell>
          <cell r="H592">
            <v>0</v>
          </cell>
          <cell r="I592">
            <v>500000</v>
          </cell>
          <cell r="J592">
            <v>0</v>
          </cell>
        </row>
        <row r="597">
          <cell r="G597">
            <v>300000</v>
          </cell>
          <cell r="H597">
            <v>0</v>
          </cell>
          <cell r="I597">
            <v>300000</v>
          </cell>
          <cell r="J597">
            <v>0</v>
          </cell>
        </row>
        <row r="604">
          <cell r="G604">
            <v>100400</v>
          </cell>
          <cell r="H604">
            <v>0</v>
          </cell>
          <cell r="I604">
            <v>100400</v>
          </cell>
          <cell r="J604">
            <v>0</v>
          </cell>
        </row>
        <row r="606">
          <cell r="G606">
            <v>577700</v>
          </cell>
          <cell r="H606">
            <v>0</v>
          </cell>
          <cell r="I606">
            <v>577700</v>
          </cell>
          <cell r="J606">
            <v>0</v>
          </cell>
        </row>
        <row r="611">
          <cell r="G611">
            <v>800000</v>
          </cell>
          <cell r="H611">
            <v>0</v>
          </cell>
          <cell r="I611">
            <v>800000</v>
          </cell>
          <cell r="J611">
            <v>0</v>
          </cell>
        </row>
        <row r="613">
          <cell r="G613">
            <v>515807.63</v>
          </cell>
          <cell r="H613">
            <v>515807.63</v>
          </cell>
          <cell r="I613">
            <v>515807.63</v>
          </cell>
          <cell r="J613">
            <v>515807.63</v>
          </cell>
        </row>
        <row r="615">
          <cell r="G615">
            <v>107148.44</v>
          </cell>
          <cell r="H615">
            <v>0</v>
          </cell>
          <cell r="I615">
            <v>107148.44</v>
          </cell>
          <cell r="J615">
            <v>0</v>
          </cell>
        </row>
        <row r="617">
          <cell r="G617">
            <v>59180085.200000003</v>
          </cell>
          <cell r="H617">
            <v>0</v>
          </cell>
          <cell r="I617">
            <v>59180085.200000003</v>
          </cell>
          <cell r="J617">
            <v>0</v>
          </cell>
        </row>
        <row r="619">
          <cell r="G619">
            <v>3314313</v>
          </cell>
          <cell r="H619">
            <v>0</v>
          </cell>
          <cell r="I619">
            <v>3314313</v>
          </cell>
          <cell r="J619">
            <v>0</v>
          </cell>
        </row>
        <row r="621">
          <cell r="G621">
            <v>4551048</v>
          </cell>
          <cell r="H621">
            <v>0</v>
          </cell>
          <cell r="I621">
            <v>4733090</v>
          </cell>
          <cell r="J621">
            <v>0</v>
          </cell>
        </row>
        <row r="623">
          <cell r="G623">
            <v>3531812</v>
          </cell>
          <cell r="H623">
            <v>0</v>
          </cell>
          <cell r="I623">
            <v>3531812</v>
          </cell>
          <cell r="J623">
            <v>0</v>
          </cell>
        </row>
        <row r="626">
          <cell r="G626">
            <v>0</v>
          </cell>
          <cell r="H626">
            <v>0</v>
          </cell>
          <cell r="I626">
            <v>0</v>
          </cell>
          <cell r="J626">
            <v>0</v>
          </cell>
        </row>
        <row r="629">
          <cell r="G629">
            <v>0</v>
          </cell>
          <cell r="I629">
            <v>0</v>
          </cell>
        </row>
        <row r="632">
          <cell r="G632">
            <v>1170000</v>
          </cell>
          <cell r="H632">
            <v>0</v>
          </cell>
          <cell r="I632">
            <v>1170000</v>
          </cell>
          <cell r="J632">
            <v>0</v>
          </cell>
        </row>
        <row r="634">
          <cell r="G634">
            <v>659458.65</v>
          </cell>
          <cell r="H634">
            <v>659458.65</v>
          </cell>
          <cell r="I634">
            <v>659458.65</v>
          </cell>
          <cell r="J634">
            <v>659458.65</v>
          </cell>
        </row>
        <row r="636">
          <cell r="G636">
            <v>136988.99</v>
          </cell>
          <cell r="H636">
            <v>0</v>
          </cell>
          <cell r="I636">
            <v>136988.99</v>
          </cell>
          <cell r="J636">
            <v>0</v>
          </cell>
        </row>
        <row r="638">
          <cell r="G638">
            <v>80042147.719999999</v>
          </cell>
          <cell r="H638">
            <v>0</v>
          </cell>
          <cell r="I638">
            <v>80042147.719999999</v>
          </cell>
          <cell r="J638">
            <v>0</v>
          </cell>
        </row>
        <row r="640">
          <cell r="G640">
            <v>4192340</v>
          </cell>
          <cell r="H640">
            <v>0</v>
          </cell>
          <cell r="I640">
            <v>4192340</v>
          </cell>
          <cell r="J640">
            <v>0</v>
          </cell>
        </row>
        <row r="642">
          <cell r="G642">
            <v>7262187</v>
          </cell>
          <cell r="H642">
            <v>0</v>
          </cell>
          <cell r="I642">
            <v>7552674</v>
          </cell>
          <cell r="J642">
            <v>0</v>
          </cell>
        </row>
        <row r="644">
          <cell r="G644">
            <v>11911094</v>
          </cell>
          <cell r="H644">
            <v>0</v>
          </cell>
          <cell r="I644">
            <v>11911094</v>
          </cell>
          <cell r="J644">
            <v>0</v>
          </cell>
        </row>
        <row r="647">
          <cell r="G647">
            <v>3250000</v>
          </cell>
          <cell r="I647">
            <v>2850000</v>
          </cell>
        </row>
        <row r="649">
          <cell r="G649">
            <v>0</v>
          </cell>
          <cell r="H649">
            <v>0</v>
          </cell>
          <cell r="I649">
            <v>0</v>
          </cell>
          <cell r="J649">
            <v>0</v>
          </cell>
        </row>
        <row r="651">
          <cell r="G651">
            <v>0</v>
          </cell>
          <cell r="H651">
            <v>0</v>
          </cell>
          <cell r="I651">
            <v>0</v>
          </cell>
          <cell r="J651">
            <v>0</v>
          </cell>
        </row>
        <row r="654">
          <cell r="G654">
            <v>210000</v>
          </cell>
          <cell r="I654">
            <v>0</v>
          </cell>
        </row>
        <row r="656">
          <cell r="G656">
            <v>1350000</v>
          </cell>
          <cell r="I656">
            <v>220800</v>
          </cell>
        </row>
        <row r="659">
          <cell r="G659">
            <v>250000</v>
          </cell>
          <cell r="H659">
            <v>0</v>
          </cell>
          <cell r="I659">
            <v>250000</v>
          </cell>
          <cell r="J659">
            <v>0</v>
          </cell>
        </row>
        <row r="661">
          <cell r="G661">
            <v>14741244</v>
          </cell>
          <cell r="H661">
            <v>0</v>
          </cell>
          <cell r="I661">
            <v>14741244</v>
          </cell>
          <cell r="J661">
            <v>0</v>
          </cell>
        </row>
        <row r="664">
          <cell r="G664">
            <v>1664199</v>
          </cell>
          <cell r="I664">
            <v>1664199</v>
          </cell>
        </row>
        <row r="666">
          <cell r="G666">
            <v>1424359</v>
          </cell>
          <cell r="I666">
            <v>1481333</v>
          </cell>
        </row>
        <row r="668">
          <cell r="G668">
            <v>1457653</v>
          </cell>
          <cell r="I668">
            <v>1457653</v>
          </cell>
        </row>
        <row r="672">
          <cell r="G672">
            <v>0</v>
          </cell>
          <cell r="H672">
            <v>0</v>
          </cell>
          <cell r="I672">
            <v>0</v>
          </cell>
          <cell r="J672">
            <v>0</v>
          </cell>
        </row>
        <row r="678">
          <cell r="G678">
            <v>350000</v>
          </cell>
          <cell r="H678">
            <v>0</v>
          </cell>
          <cell r="I678">
            <v>350000</v>
          </cell>
          <cell r="J678">
            <v>0</v>
          </cell>
        </row>
        <row r="680">
          <cell r="G680">
            <v>18175086.879999999</v>
          </cell>
          <cell r="H680">
            <v>0</v>
          </cell>
          <cell r="I680">
            <v>18175086.879999999</v>
          </cell>
          <cell r="J680">
            <v>0</v>
          </cell>
        </row>
        <row r="682">
          <cell r="G682">
            <v>50000</v>
          </cell>
          <cell r="H682">
            <v>0</v>
          </cell>
          <cell r="I682">
            <v>50000</v>
          </cell>
          <cell r="J682">
            <v>0</v>
          </cell>
        </row>
        <row r="684">
          <cell r="G684">
            <v>0</v>
          </cell>
          <cell r="H684">
            <v>0</v>
          </cell>
          <cell r="I684">
            <v>0</v>
          </cell>
          <cell r="J684">
            <v>0</v>
          </cell>
        </row>
        <row r="686">
          <cell r="G686">
            <v>1156700</v>
          </cell>
          <cell r="H686">
            <v>0</v>
          </cell>
          <cell r="I686">
            <v>1156700</v>
          </cell>
          <cell r="J686">
            <v>0</v>
          </cell>
        </row>
        <row r="689">
          <cell r="G689">
            <v>0</v>
          </cell>
          <cell r="H689">
            <v>0</v>
          </cell>
          <cell r="I689">
            <v>0</v>
          </cell>
          <cell r="J689">
            <v>0</v>
          </cell>
        </row>
        <row r="693">
          <cell r="G693">
            <v>411000</v>
          </cell>
          <cell r="I693">
            <v>411000</v>
          </cell>
        </row>
        <row r="695">
          <cell r="G695">
            <v>12573310.25</v>
          </cell>
          <cell r="I695">
            <v>12573310.25</v>
          </cell>
        </row>
        <row r="702">
          <cell r="G702">
            <v>0</v>
          </cell>
          <cell r="H702">
            <v>0</v>
          </cell>
          <cell r="I702">
            <v>0</v>
          </cell>
          <cell r="J702">
            <v>0</v>
          </cell>
        </row>
        <row r="705">
          <cell r="G705">
            <v>396000</v>
          </cell>
          <cell r="H705">
            <v>0</v>
          </cell>
          <cell r="I705">
            <v>396000</v>
          </cell>
          <cell r="J705">
            <v>0</v>
          </cell>
        </row>
        <row r="712">
          <cell r="G712">
            <v>50000</v>
          </cell>
          <cell r="H712">
            <v>0</v>
          </cell>
          <cell r="I712">
            <v>50000</v>
          </cell>
          <cell r="J712">
            <v>0</v>
          </cell>
        </row>
        <row r="714">
          <cell r="G714">
            <v>4260062.92</v>
          </cell>
          <cell r="H714">
            <v>0</v>
          </cell>
          <cell r="I714">
            <v>4260062.92</v>
          </cell>
          <cell r="J714">
            <v>0</v>
          </cell>
        </row>
        <row r="716">
          <cell r="G716">
            <v>242836.41</v>
          </cell>
          <cell r="H716">
            <v>0</v>
          </cell>
          <cell r="I716">
            <v>242836.41</v>
          </cell>
          <cell r="J716">
            <v>0</v>
          </cell>
        </row>
        <row r="718">
          <cell r="G718">
            <v>270587.15999999997</v>
          </cell>
          <cell r="H718">
            <v>0</v>
          </cell>
          <cell r="I718">
            <v>275974.15999999997</v>
          </cell>
          <cell r="J718">
            <v>0</v>
          </cell>
        </row>
        <row r="720">
          <cell r="G720">
            <v>142366.49</v>
          </cell>
          <cell r="H720">
            <v>0</v>
          </cell>
          <cell r="I720">
            <v>142366.49</v>
          </cell>
          <cell r="J720">
            <v>0</v>
          </cell>
        </row>
        <row r="722">
          <cell r="G722">
            <v>1000000</v>
          </cell>
          <cell r="H722">
            <v>0</v>
          </cell>
          <cell r="I722">
            <v>1000000</v>
          </cell>
          <cell r="J722">
            <v>0</v>
          </cell>
        </row>
        <row r="728">
          <cell r="G728">
            <v>263700</v>
          </cell>
          <cell r="H728">
            <v>0</v>
          </cell>
          <cell r="I728">
            <v>263700</v>
          </cell>
          <cell r="J728">
            <v>0</v>
          </cell>
        </row>
        <row r="735">
          <cell r="G735">
            <v>400000</v>
          </cell>
          <cell r="H735">
            <v>0</v>
          </cell>
          <cell r="I735">
            <v>400000</v>
          </cell>
          <cell r="J735">
            <v>0</v>
          </cell>
        </row>
        <row r="737">
          <cell r="G737">
            <v>7490931.0700000003</v>
          </cell>
          <cell r="H737">
            <v>0</v>
          </cell>
          <cell r="I737">
            <v>7490931.0700000003</v>
          </cell>
          <cell r="J737">
            <v>0</v>
          </cell>
        </row>
        <row r="739">
          <cell r="G739">
            <v>78968.75</v>
          </cell>
          <cell r="H739">
            <v>0</v>
          </cell>
          <cell r="I739">
            <v>78968.75</v>
          </cell>
          <cell r="J739">
            <v>0</v>
          </cell>
        </row>
        <row r="741">
          <cell r="G741">
            <v>182405.46</v>
          </cell>
          <cell r="H741">
            <v>0</v>
          </cell>
          <cell r="I741">
            <v>182405.46</v>
          </cell>
          <cell r="J741">
            <v>0</v>
          </cell>
        </row>
        <row r="743">
          <cell r="G743">
            <v>816459.79</v>
          </cell>
          <cell r="H743">
            <v>0</v>
          </cell>
          <cell r="I743">
            <v>816459.79</v>
          </cell>
          <cell r="J743">
            <v>0</v>
          </cell>
        </row>
        <row r="751">
          <cell r="G751">
            <v>124700</v>
          </cell>
          <cell r="H751">
            <v>0</v>
          </cell>
          <cell r="I751">
            <v>124700</v>
          </cell>
          <cell r="J751">
            <v>0</v>
          </cell>
        </row>
        <row r="755">
          <cell r="G755">
            <v>300000</v>
          </cell>
          <cell r="H755">
            <v>0</v>
          </cell>
          <cell r="I755">
            <v>300000</v>
          </cell>
          <cell r="J755">
            <v>0</v>
          </cell>
        </row>
        <row r="768">
          <cell r="G768">
            <v>1000000</v>
          </cell>
          <cell r="H768">
            <v>0</v>
          </cell>
          <cell r="I768">
            <v>1000000</v>
          </cell>
          <cell r="J768">
            <v>0</v>
          </cell>
        </row>
        <row r="770">
          <cell r="G770">
            <v>39132067.75</v>
          </cell>
          <cell r="H770">
            <v>0</v>
          </cell>
          <cell r="I770">
            <v>39132067.75</v>
          </cell>
          <cell r="J770">
            <v>0</v>
          </cell>
        </row>
        <row r="772">
          <cell r="G772">
            <v>678024.85</v>
          </cell>
          <cell r="H772">
            <v>0</v>
          </cell>
          <cell r="I772">
            <v>678024.85</v>
          </cell>
          <cell r="J772">
            <v>0</v>
          </cell>
        </row>
        <row r="774">
          <cell r="G774">
            <v>6278761.5899999999</v>
          </cell>
          <cell r="H774">
            <v>0</v>
          </cell>
          <cell r="I774">
            <v>6473912.0499999998</v>
          </cell>
          <cell r="J774">
            <v>0</v>
          </cell>
        </row>
        <row r="776">
          <cell r="G776">
            <v>5845917.4900000002</v>
          </cell>
          <cell r="H776">
            <v>0</v>
          </cell>
          <cell r="I776">
            <v>5845917.4900000002</v>
          </cell>
          <cell r="J776">
            <v>0</v>
          </cell>
        </row>
        <row r="778">
          <cell r="G778">
            <v>0</v>
          </cell>
          <cell r="H778">
            <v>0</v>
          </cell>
          <cell r="I778">
            <v>0</v>
          </cell>
          <cell r="J778">
            <v>0</v>
          </cell>
        </row>
        <row r="780">
          <cell r="G780">
            <v>0</v>
          </cell>
          <cell r="H780">
            <v>0</v>
          </cell>
          <cell r="I780">
            <v>0</v>
          </cell>
          <cell r="J780">
            <v>0</v>
          </cell>
        </row>
        <row r="782">
          <cell r="G782">
            <v>0</v>
          </cell>
          <cell r="H782">
            <v>0</v>
          </cell>
          <cell r="I782">
            <v>0</v>
          </cell>
          <cell r="J782">
            <v>0</v>
          </cell>
        </row>
        <row r="787">
          <cell r="G787">
            <v>286900</v>
          </cell>
          <cell r="I787">
            <v>286900</v>
          </cell>
        </row>
        <row r="789">
          <cell r="G789">
            <v>15500</v>
          </cell>
          <cell r="H789">
            <v>0</v>
          </cell>
          <cell r="I789">
            <v>15500</v>
          </cell>
          <cell r="J789">
            <v>0</v>
          </cell>
        </row>
        <row r="793">
          <cell r="G793">
            <v>217900</v>
          </cell>
          <cell r="H793">
            <v>0</v>
          </cell>
          <cell r="I793">
            <v>217900</v>
          </cell>
          <cell r="J793">
            <v>0</v>
          </cell>
        </row>
        <row r="810">
          <cell r="G810">
            <v>600000</v>
          </cell>
          <cell r="H810">
            <v>0</v>
          </cell>
          <cell r="I810">
            <v>600000</v>
          </cell>
          <cell r="J810">
            <v>0</v>
          </cell>
        </row>
        <row r="813">
          <cell r="G813">
            <v>254400</v>
          </cell>
          <cell r="H813">
            <v>0</v>
          </cell>
          <cell r="I813">
            <v>254400</v>
          </cell>
          <cell r="J813">
            <v>0</v>
          </cell>
        </row>
        <row r="817">
          <cell r="G817">
            <v>0</v>
          </cell>
          <cell r="H817">
            <v>0</v>
          </cell>
          <cell r="I817">
            <v>0</v>
          </cell>
          <cell r="J817">
            <v>0</v>
          </cell>
        </row>
        <row r="825">
          <cell r="G825">
            <v>10945102.5</v>
          </cell>
          <cell r="H825">
            <v>10945102.5</v>
          </cell>
          <cell r="I825">
            <v>10945882.5</v>
          </cell>
          <cell r="J825">
            <v>10945882.5</v>
          </cell>
        </row>
        <row r="830">
          <cell r="G830">
            <v>20000000</v>
          </cell>
          <cell r="H830">
            <v>0</v>
          </cell>
          <cell r="I830">
            <v>21348079.199999999</v>
          </cell>
          <cell r="J830">
            <v>0</v>
          </cell>
        </row>
        <row r="832">
          <cell r="G832">
            <v>0</v>
          </cell>
          <cell r="H832">
            <v>0</v>
          </cell>
          <cell r="I832">
            <v>0</v>
          </cell>
          <cell r="J832">
            <v>0</v>
          </cell>
        </row>
        <row r="836">
          <cell r="G836">
            <v>0</v>
          </cell>
          <cell r="I836">
            <v>0</v>
          </cell>
        </row>
        <row r="841">
          <cell r="G841">
            <v>0</v>
          </cell>
          <cell r="H841">
            <v>0</v>
          </cell>
          <cell r="I841">
            <v>0</v>
          </cell>
          <cell r="J841">
            <v>0</v>
          </cell>
        </row>
        <row r="843">
          <cell r="G843">
            <v>0</v>
          </cell>
          <cell r="H843">
            <v>0</v>
          </cell>
          <cell r="I843">
            <v>0</v>
          </cell>
          <cell r="J843">
            <v>0</v>
          </cell>
        </row>
        <row r="845">
          <cell r="G845">
            <v>0</v>
          </cell>
          <cell r="H845">
            <v>0</v>
          </cell>
          <cell r="I845">
            <v>0</v>
          </cell>
          <cell r="J845">
            <v>0</v>
          </cell>
        </row>
        <row r="850">
          <cell r="G850">
            <v>0</v>
          </cell>
          <cell r="H850">
            <v>0</v>
          </cell>
          <cell r="I850">
            <v>0</v>
          </cell>
          <cell r="J850">
            <v>0</v>
          </cell>
        </row>
        <row r="852">
          <cell r="G852">
            <v>0</v>
          </cell>
          <cell r="H852">
            <v>0</v>
          </cell>
          <cell r="I852">
            <v>0</v>
          </cell>
          <cell r="J852">
            <v>0</v>
          </cell>
        </row>
        <row r="856">
          <cell r="G856">
            <v>110000000</v>
          </cell>
          <cell r="H856">
            <v>0</v>
          </cell>
          <cell r="I856">
            <v>110000000</v>
          </cell>
          <cell r="J856">
            <v>0</v>
          </cell>
        </row>
        <row r="858">
          <cell r="G858">
            <v>12310690</v>
          </cell>
          <cell r="H858">
            <v>0</v>
          </cell>
          <cell r="I858">
            <v>12310690</v>
          </cell>
          <cell r="J858">
            <v>0</v>
          </cell>
        </row>
        <row r="860">
          <cell r="G860">
            <v>0</v>
          </cell>
          <cell r="H860">
            <v>0</v>
          </cell>
          <cell r="I860">
            <v>0</v>
          </cell>
          <cell r="J860">
            <v>0</v>
          </cell>
        </row>
        <row r="863">
          <cell r="G863">
            <v>0</v>
          </cell>
          <cell r="H863">
            <v>0</v>
          </cell>
          <cell r="I863">
            <v>0</v>
          </cell>
          <cell r="J863">
            <v>0</v>
          </cell>
        </row>
        <row r="867">
          <cell r="G867">
            <v>3845000</v>
          </cell>
          <cell r="H867">
            <v>0</v>
          </cell>
          <cell r="I867">
            <v>3845000</v>
          </cell>
          <cell r="J867">
            <v>0</v>
          </cell>
        </row>
        <row r="873">
          <cell r="G873">
            <v>117000</v>
          </cell>
          <cell r="H873">
            <v>117000</v>
          </cell>
          <cell r="I873">
            <v>121700</v>
          </cell>
          <cell r="J873">
            <v>121700</v>
          </cell>
        </row>
        <row r="881">
          <cell r="G881">
            <v>0</v>
          </cell>
          <cell r="I881">
            <v>0</v>
          </cell>
        </row>
        <row r="884">
          <cell r="G884">
            <v>4000000</v>
          </cell>
          <cell r="I884">
            <v>4000000</v>
          </cell>
        </row>
        <row r="885">
          <cell r="G885">
            <v>100000</v>
          </cell>
          <cell r="H885">
            <v>0</v>
          </cell>
          <cell r="I885">
            <v>100000</v>
          </cell>
          <cell r="J885">
            <v>0</v>
          </cell>
        </row>
        <row r="891">
          <cell r="G891">
            <v>22500</v>
          </cell>
          <cell r="H891">
            <v>0</v>
          </cell>
          <cell r="I891">
            <v>22500</v>
          </cell>
          <cell r="J891">
            <v>0</v>
          </cell>
        </row>
        <row r="893">
          <cell r="G893">
            <v>100000</v>
          </cell>
          <cell r="H893">
            <v>0</v>
          </cell>
          <cell r="I893">
            <v>100000</v>
          </cell>
          <cell r="J893">
            <v>0</v>
          </cell>
        </row>
        <row r="896">
          <cell r="G896">
            <v>0</v>
          </cell>
          <cell r="I896">
            <v>0</v>
          </cell>
        </row>
        <row r="898">
          <cell r="G898">
            <v>8624000</v>
          </cell>
          <cell r="H898">
            <v>0</v>
          </cell>
          <cell r="I898">
            <v>8524000</v>
          </cell>
          <cell r="J898">
            <v>0</v>
          </cell>
        </row>
        <row r="902">
          <cell r="G902">
            <v>2500000</v>
          </cell>
          <cell r="H902">
            <v>0</v>
          </cell>
          <cell r="I902">
            <v>2500000</v>
          </cell>
          <cell r="J902">
            <v>0</v>
          </cell>
        </row>
        <row r="905">
          <cell r="G905">
            <v>1000000</v>
          </cell>
          <cell r="H905">
            <v>0</v>
          </cell>
          <cell r="I905">
            <v>1000000</v>
          </cell>
          <cell r="J905">
            <v>0</v>
          </cell>
        </row>
        <row r="908">
          <cell r="G908">
            <v>0</v>
          </cell>
          <cell r="H908">
            <v>0</v>
          </cell>
          <cell r="I908">
            <v>0</v>
          </cell>
          <cell r="J908">
            <v>0</v>
          </cell>
        </row>
        <row r="914">
          <cell r="G914">
            <v>10678600</v>
          </cell>
          <cell r="H914">
            <v>0</v>
          </cell>
          <cell r="I914">
            <v>11104572</v>
          </cell>
          <cell r="J914">
            <v>0</v>
          </cell>
        </row>
        <row r="916">
          <cell r="G916">
            <v>2229471</v>
          </cell>
          <cell r="H916">
            <v>0</v>
          </cell>
          <cell r="I916">
            <v>2318405.15</v>
          </cell>
          <cell r="J916">
            <v>0</v>
          </cell>
        </row>
        <row r="918">
          <cell r="G918">
            <v>0</v>
          </cell>
          <cell r="H918">
            <v>0</v>
          </cell>
          <cell r="I918">
            <v>0</v>
          </cell>
          <cell r="J918">
            <v>0</v>
          </cell>
        </row>
        <row r="921">
          <cell r="G921">
            <v>3000000</v>
          </cell>
          <cell r="H921">
            <v>0</v>
          </cell>
          <cell r="I921">
            <v>3000000</v>
          </cell>
          <cell r="J921">
            <v>0</v>
          </cell>
        </row>
        <row r="925">
          <cell r="G925">
            <v>10006500</v>
          </cell>
          <cell r="H925">
            <v>0</v>
          </cell>
          <cell r="I925">
            <v>10006500</v>
          </cell>
          <cell r="J925">
            <v>0</v>
          </cell>
        </row>
        <row r="928">
          <cell r="G928">
            <v>848079.2</v>
          </cell>
          <cell r="I928">
            <v>0</v>
          </cell>
        </row>
        <row r="929">
          <cell r="G929">
            <v>0</v>
          </cell>
          <cell r="H929">
            <v>0</v>
          </cell>
          <cell r="I929">
            <v>0</v>
          </cell>
          <cell r="J929">
            <v>0</v>
          </cell>
        </row>
        <row r="931">
          <cell r="G931">
            <v>0</v>
          </cell>
          <cell r="H931">
            <v>0</v>
          </cell>
          <cell r="I931">
            <v>0</v>
          </cell>
          <cell r="J931">
            <v>0</v>
          </cell>
        </row>
        <row r="934">
          <cell r="G934">
            <v>0</v>
          </cell>
          <cell r="H934">
            <v>0</v>
          </cell>
          <cell r="I934">
            <v>0</v>
          </cell>
          <cell r="J934">
            <v>0</v>
          </cell>
        </row>
        <row r="937">
          <cell r="G937">
            <v>0</v>
          </cell>
          <cell r="H937">
            <v>0</v>
          </cell>
          <cell r="I937">
            <v>0</v>
          </cell>
          <cell r="J937">
            <v>0</v>
          </cell>
        </row>
        <row r="943">
          <cell r="G943">
            <v>0</v>
          </cell>
          <cell r="I943">
            <v>0</v>
          </cell>
        </row>
        <row r="945">
          <cell r="G945">
            <v>0</v>
          </cell>
          <cell r="I945">
            <v>0</v>
          </cell>
        </row>
        <row r="947">
          <cell r="G947">
            <v>550000</v>
          </cell>
          <cell r="I947">
            <v>550000</v>
          </cell>
        </row>
        <row r="949">
          <cell r="G949">
            <v>2800000</v>
          </cell>
          <cell r="I949">
            <v>2800000</v>
          </cell>
        </row>
        <row r="951">
          <cell r="G951">
            <v>40000</v>
          </cell>
          <cell r="H951">
            <v>0</v>
          </cell>
          <cell r="I951">
            <v>40000</v>
          </cell>
          <cell r="J951">
            <v>0</v>
          </cell>
        </row>
        <row r="953">
          <cell r="G953">
            <v>3228436.65</v>
          </cell>
          <cell r="H953">
            <v>0</v>
          </cell>
          <cell r="I953">
            <v>3228436.65</v>
          </cell>
          <cell r="J953">
            <v>0</v>
          </cell>
        </row>
        <row r="955">
          <cell r="G955">
            <v>333801.87</v>
          </cell>
          <cell r="H955">
            <v>0</v>
          </cell>
          <cell r="I955">
            <v>333801.87</v>
          </cell>
          <cell r="J955">
            <v>0</v>
          </cell>
        </row>
        <row r="957">
          <cell r="G957">
            <v>334344.08</v>
          </cell>
          <cell r="H957">
            <v>0</v>
          </cell>
          <cell r="I957">
            <v>347717.84</v>
          </cell>
          <cell r="J957">
            <v>0</v>
          </cell>
        </row>
        <row r="959">
          <cell r="G959">
            <v>1038920</v>
          </cell>
          <cell r="H959">
            <v>0</v>
          </cell>
          <cell r="I959">
            <v>1038920</v>
          </cell>
          <cell r="J959">
            <v>0</v>
          </cell>
        </row>
        <row r="961">
          <cell r="G961">
            <v>0</v>
          </cell>
          <cell r="H961">
            <v>0</v>
          </cell>
          <cell r="I961">
            <v>0</v>
          </cell>
          <cell r="J961">
            <v>0</v>
          </cell>
        </row>
        <row r="963">
          <cell r="G963">
            <v>0</v>
          </cell>
          <cell r="H963">
            <v>0</v>
          </cell>
          <cell r="I963">
            <v>0</v>
          </cell>
          <cell r="J963">
            <v>0</v>
          </cell>
        </row>
        <row r="968">
          <cell r="G968">
            <v>0</v>
          </cell>
          <cell r="H968">
            <v>0</v>
          </cell>
          <cell r="I968">
            <v>0</v>
          </cell>
          <cell r="J968">
            <v>0</v>
          </cell>
        </row>
        <row r="970">
          <cell r="G970">
            <v>0</v>
          </cell>
          <cell r="I970">
            <v>0</v>
          </cell>
        </row>
        <row r="971">
          <cell r="G971">
            <v>4885900</v>
          </cell>
          <cell r="H971">
            <v>0</v>
          </cell>
          <cell r="I971">
            <v>4885900</v>
          </cell>
          <cell r="J971">
            <v>0</v>
          </cell>
        </row>
        <row r="974">
          <cell r="G974">
            <v>0</v>
          </cell>
          <cell r="I974">
            <v>0</v>
          </cell>
        </row>
        <row r="979">
          <cell r="G979">
            <v>900000</v>
          </cell>
          <cell r="I979">
            <v>900000</v>
          </cell>
        </row>
        <row r="982">
          <cell r="G982">
            <v>0</v>
          </cell>
          <cell r="H982">
            <v>0</v>
          </cell>
          <cell r="I982">
            <v>0</v>
          </cell>
          <cell r="J982">
            <v>0</v>
          </cell>
        </row>
        <row r="992">
          <cell r="G992">
            <v>280000</v>
          </cell>
          <cell r="H992">
            <v>0</v>
          </cell>
          <cell r="I992">
            <v>280000</v>
          </cell>
          <cell r="J992">
            <v>0</v>
          </cell>
        </row>
        <row r="994">
          <cell r="G994">
            <v>29139870.829999998</v>
          </cell>
          <cell r="H994">
            <v>0</v>
          </cell>
          <cell r="I994">
            <v>29222204.389999997</v>
          </cell>
          <cell r="J994">
            <v>0</v>
          </cell>
        </row>
        <row r="998">
          <cell r="G998">
            <v>0</v>
          </cell>
          <cell r="H998">
            <v>0</v>
          </cell>
          <cell r="I998">
            <v>0</v>
          </cell>
          <cell r="J998">
            <v>0</v>
          </cell>
        </row>
        <row r="1005">
          <cell r="G1005">
            <v>0</v>
          </cell>
          <cell r="H1005">
            <v>0</v>
          </cell>
          <cell r="I1005">
            <v>0</v>
          </cell>
          <cell r="J1005">
            <v>0</v>
          </cell>
        </row>
        <row r="1008">
          <cell r="G1008">
            <v>0</v>
          </cell>
          <cell r="H1008">
            <v>0</v>
          </cell>
          <cell r="I1008">
            <v>0</v>
          </cell>
          <cell r="J1008">
            <v>0</v>
          </cell>
        </row>
        <row r="1015">
          <cell r="G1015">
            <v>113879700.52</v>
          </cell>
          <cell r="H1015">
            <v>112477796.52</v>
          </cell>
          <cell r="I1015">
            <v>0</v>
          </cell>
          <cell r="J1015">
            <v>0</v>
          </cell>
        </row>
        <row r="1018">
          <cell r="G1018">
            <v>70381909.480000004</v>
          </cell>
          <cell r="H1018">
            <v>70381909.480000004</v>
          </cell>
          <cell r="I1018">
            <v>0</v>
          </cell>
          <cell r="J1018">
            <v>0</v>
          </cell>
        </row>
        <row r="1019">
          <cell r="G1019">
            <v>14620397</v>
          </cell>
          <cell r="H1019">
            <v>0</v>
          </cell>
          <cell r="I1019">
            <v>0</v>
          </cell>
          <cell r="J1019">
            <v>0</v>
          </cell>
        </row>
        <row r="1025">
          <cell r="G1025">
            <v>0</v>
          </cell>
          <cell r="H1025">
            <v>0</v>
          </cell>
          <cell r="I1025">
            <v>0</v>
          </cell>
          <cell r="J1025">
            <v>0</v>
          </cell>
        </row>
        <row r="1028">
          <cell r="G1028">
            <v>0</v>
          </cell>
          <cell r="H1028">
            <v>0</v>
          </cell>
          <cell r="I1028">
            <v>0</v>
          </cell>
          <cell r="J1028">
            <v>0</v>
          </cell>
        </row>
        <row r="1030">
          <cell r="G1030">
            <v>0</v>
          </cell>
          <cell r="I1030">
            <v>0</v>
          </cell>
        </row>
        <row r="1036">
          <cell r="G1036">
            <v>1500000</v>
          </cell>
          <cell r="H1036">
            <v>0</v>
          </cell>
          <cell r="I1036">
            <v>1500000</v>
          </cell>
          <cell r="J1036">
            <v>0</v>
          </cell>
        </row>
        <row r="1043">
          <cell r="G1043">
            <v>407400</v>
          </cell>
          <cell r="H1043">
            <v>407400</v>
          </cell>
          <cell r="I1043">
            <v>407400</v>
          </cell>
          <cell r="J1043">
            <v>407400</v>
          </cell>
        </row>
        <row r="1049">
          <cell r="G1049">
            <v>440431</v>
          </cell>
          <cell r="H1049">
            <v>0</v>
          </cell>
          <cell r="I1049">
            <v>440431</v>
          </cell>
          <cell r="J1049">
            <v>0</v>
          </cell>
        </row>
        <row r="1057">
          <cell r="G1057">
            <v>0</v>
          </cell>
          <cell r="H1057">
            <v>0</v>
          </cell>
          <cell r="I1057">
            <v>0</v>
          </cell>
          <cell r="J1057">
            <v>0</v>
          </cell>
        </row>
        <row r="1058">
          <cell r="G1058">
            <v>0</v>
          </cell>
          <cell r="H1058">
            <v>0</v>
          </cell>
          <cell r="I1058">
            <v>0</v>
          </cell>
          <cell r="J1058">
            <v>0</v>
          </cell>
        </row>
        <row r="1070">
          <cell r="G1070">
            <v>80000</v>
          </cell>
          <cell r="H1070">
            <v>0</v>
          </cell>
          <cell r="I1070">
            <v>80000</v>
          </cell>
          <cell r="J1070">
            <v>0</v>
          </cell>
        </row>
        <row r="1074">
          <cell r="G1074">
            <v>176000</v>
          </cell>
          <cell r="H1074">
            <v>0</v>
          </cell>
          <cell r="I1074">
            <v>160000</v>
          </cell>
          <cell r="J1074">
            <v>0</v>
          </cell>
        </row>
        <row r="1094">
          <cell r="G1094">
            <v>251000</v>
          </cell>
          <cell r="I1094">
            <v>251000</v>
          </cell>
        </row>
        <row r="1096">
          <cell r="G1096">
            <v>50000</v>
          </cell>
          <cell r="H1096">
            <v>0</v>
          </cell>
          <cell r="I1096">
            <v>30000</v>
          </cell>
          <cell r="J1096">
            <v>0</v>
          </cell>
        </row>
        <row r="1099">
          <cell r="G1099">
            <v>72000</v>
          </cell>
          <cell r="H1099">
            <v>0</v>
          </cell>
          <cell r="I1099">
            <v>72000</v>
          </cell>
          <cell r="J1099">
            <v>0</v>
          </cell>
        </row>
        <row r="1103">
          <cell r="G1103">
            <v>170000</v>
          </cell>
          <cell r="H1103">
            <v>0</v>
          </cell>
          <cell r="I1103">
            <v>133000</v>
          </cell>
          <cell r="J1103">
            <v>0</v>
          </cell>
        </row>
        <row r="1112">
          <cell r="G1112">
            <v>63500</v>
          </cell>
          <cell r="H1112">
            <v>0</v>
          </cell>
          <cell r="I1112">
            <v>69000</v>
          </cell>
          <cell r="J1112">
            <v>0</v>
          </cell>
        </row>
        <row r="1115">
          <cell r="G1115">
            <v>63500</v>
          </cell>
          <cell r="H1115">
            <v>0</v>
          </cell>
          <cell r="I1115">
            <v>63500</v>
          </cell>
          <cell r="J1115">
            <v>0</v>
          </cell>
        </row>
        <row r="1119">
          <cell r="G1119">
            <v>50000</v>
          </cell>
          <cell r="H1119">
            <v>0</v>
          </cell>
          <cell r="I1119">
            <v>50000</v>
          </cell>
          <cell r="J1119">
            <v>0</v>
          </cell>
        </row>
        <row r="1132">
          <cell r="G1132">
            <v>130037.27</v>
          </cell>
          <cell r="I1132">
            <v>130000</v>
          </cell>
        </row>
        <row r="1135">
          <cell r="G1135">
            <v>45000</v>
          </cell>
          <cell r="H1135">
            <v>0</v>
          </cell>
          <cell r="I1135">
            <v>45000</v>
          </cell>
          <cell r="J1135">
            <v>0</v>
          </cell>
        </row>
        <row r="1144">
          <cell r="G1144">
            <v>9744882.4299999997</v>
          </cell>
          <cell r="H1144">
            <v>0</v>
          </cell>
          <cell r="I1144">
            <v>9744882.4299999997</v>
          </cell>
          <cell r="J1144">
            <v>0</v>
          </cell>
        </row>
        <row r="1148">
          <cell r="G1148">
            <v>84000</v>
          </cell>
          <cell r="H1148">
            <v>0</v>
          </cell>
          <cell r="I1148">
            <v>84000</v>
          </cell>
          <cell r="J1148">
            <v>0</v>
          </cell>
        </row>
        <row r="1153">
          <cell r="G1153">
            <v>294400</v>
          </cell>
          <cell r="I1153">
            <v>294400</v>
          </cell>
        </row>
        <row r="1158">
          <cell r="G1158">
            <v>200000</v>
          </cell>
          <cell r="H1158">
            <v>0</v>
          </cell>
          <cell r="I1158">
            <v>200000</v>
          </cell>
          <cell r="J1158">
            <v>0</v>
          </cell>
        </row>
        <row r="1161">
          <cell r="G1161">
            <v>600000</v>
          </cell>
          <cell r="H1161">
            <v>0</v>
          </cell>
          <cell r="I1161">
            <v>600000</v>
          </cell>
          <cell r="J1161">
            <v>0</v>
          </cell>
        </row>
        <row r="1165">
          <cell r="G1165">
            <v>0</v>
          </cell>
          <cell r="I1165">
            <v>0</v>
          </cell>
        </row>
        <row r="1167">
          <cell r="G1167">
            <v>4160158.19</v>
          </cell>
          <cell r="H1167">
            <v>0</v>
          </cell>
          <cell r="I1167">
            <v>4590000</v>
          </cell>
          <cell r="J1167">
            <v>0</v>
          </cell>
        </row>
        <row r="1172">
          <cell r="G1172">
            <v>120000</v>
          </cell>
          <cell r="I1172">
            <v>120000</v>
          </cell>
        </row>
        <row r="1173">
          <cell r="G1173">
            <v>1794564.35</v>
          </cell>
          <cell r="H1173">
            <v>0</v>
          </cell>
          <cell r="I1173">
            <v>1794564.35</v>
          </cell>
          <cell r="J1173">
            <v>0</v>
          </cell>
        </row>
        <row r="1180">
          <cell r="G1180">
            <v>645243</v>
          </cell>
          <cell r="I1180">
            <v>645243</v>
          </cell>
        </row>
        <row r="1182">
          <cell r="G1182">
            <v>30000</v>
          </cell>
          <cell r="H1182">
            <v>0</v>
          </cell>
          <cell r="I1182">
            <v>30000</v>
          </cell>
          <cell r="J1182">
            <v>0</v>
          </cell>
        </row>
        <row r="1186">
          <cell r="G1186">
            <v>285100</v>
          </cell>
          <cell r="H1186">
            <v>0</v>
          </cell>
          <cell r="I1186">
            <v>285100</v>
          </cell>
          <cell r="J1186">
            <v>0</v>
          </cell>
        </row>
        <row r="1199">
          <cell r="G1199">
            <v>573836.29</v>
          </cell>
          <cell r="H1199">
            <v>0</v>
          </cell>
          <cell r="I1199">
            <v>573836.29</v>
          </cell>
          <cell r="J1199">
            <v>0</v>
          </cell>
        </row>
        <row r="1202">
          <cell r="G1202">
            <v>570728</v>
          </cell>
          <cell r="H1202">
            <v>0</v>
          </cell>
          <cell r="I1202">
            <v>570728</v>
          </cell>
          <cell r="J1202">
            <v>0</v>
          </cell>
        </row>
        <row r="1204">
          <cell r="G1204">
            <v>23346163.969999999</v>
          </cell>
          <cell r="H1204">
            <v>0</v>
          </cell>
          <cell r="I1204">
            <v>23346163.969999999</v>
          </cell>
          <cell r="J1204">
            <v>0</v>
          </cell>
        </row>
        <row r="1214">
          <cell r="G1214">
            <v>11982778.050000001</v>
          </cell>
          <cell r="H1214">
            <v>11982778.050000001</v>
          </cell>
          <cell r="I1214">
            <v>11982778.050000001</v>
          </cell>
          <cell r="J1214">
            <v>11982778.050000001</v>
          </cell>
        </row>
        <row r="1216">
          <cell r="G1216">
            <v>13856243.18</v>
          </cell>
          <cell r="I1216">
            <v>13856243.18</v>
          </cell>
        </row>
        <row r="1217">
          <cell r="G1217">
            <v>2200000</v>
          </cell>
          <cell r="H1217">
            <v>0</v>
          </cell>
          <cell r="I1217">
            <v>2200000</v>
          </cell>
          <cell r="J1217">
            <v>0</v>
          </cell>
        </row>
        <row r="1220">
          <cell r="G1220">
            <v>0</v>
          </cell>
          <cell r="H1220">
            <v>0</v>
          </cell>
          <cell r="I1220">
            <v>0</v>
          </cell>
          <cell r="J1220">
            <v>0</v>
          </cell>
        </row>
        <row r="1226">
          <cell r="G1226">
            <v>12129000</v>
          </cell>
          <cell r="H1226">
            <v>0</v>
          </cell>
          <cell r="I1226">
            <v>11339339.01</v>
          </cell>
          <cell r="J1226">
            <v>0</v>
          </cell>
        </row>
      </sheetData>
      <sheetData sheetId="14" refreshError="1"/>
      <sheetData sheetId="15">
        <row r="1227">
          <cell r="F1227">
            <v>142384593.81999999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10"/>
  <sheetViews>
    <sheetView tabSelected="1" workbookViewId="0">
      <selection activeCell="I14" sqref="I14"/>
    </sheetView>
  </sheetViews>
  <sheetFormatPr defaultRowHeight="12" x14ac:dyDescent="0.2"/>
  <cols>
    <col min="1" max="1" width="12.85546875" style="25" customWidth="1"/>
    <col min="2" max="2" width="76.140625" style="25" customWidth="1"/>
    <col min="3" max="3" width="18.42578125" style="26" bestFit="1" customWidth="1"/>
    <col min="4" max="4" width="16.85546875" style="26" bestFit="1" customWidth="1"/>
    <col min="5" max="6" width="15.42578125" style="26" customWidth="1"/>
    <col min="7" max="7" width="14.7109375" style="27" bestFit="1" customWidth="1"/>
    <col min="8" max="16384" width="9.140625" style="27"/>
  </cols>
  <sheetData>
    <row r="1" spans="1:7" s="29" customFormat="1" ht="12.75" x14ac:dyDescent="0.2">
      <c r="A1" s="51" t="s">
        <v>0</v>
      </c>
      <c r="B1" s="51"/>
      <c r="C1" s="51"/>
      <c r="D1" s="51"/>
      <c r="E1" s="51"/>
      <c r="F1" s="51"/>
    </row>
    <row r="2" spans="1:7" s="29" customFormat="1" ht="12.75" x14ac:dyDescent="0.2">
      <c r="A2" s="51" t="s">
        <v>1</v>
      </c>
      <c r="B2" s="51"/>
      <c r="C2" s="51"/>
      <c r="D2" s="51"/>
      <c r="E2" s="51"/>
      <c r="F2" s="51"/>
    </row>
    <row r="3" spans="1:7" s="29" customFormat="1" ht="12.75" x14ac:dyDescent="0.2">
      <c r="A3" s="51" t="s">
        <v>2</v>
      </c>
      <c r="B3" s="51"/>
      <c r="C3" s="51"/>
      <c r="D3" s="51"/>
      <c r="E3" s="51"/>
      <c r="F3" s="51"/>
    </row>
    <row r="4" spans="1:7" s="3" customFormat="1" ht="12.75" x14ac:dyDescent="0.2">
      <c r="A4" s="2"/>
      <c r="B4" s="2"/>
      <c r="C4" s="2"/>
      <c r="D4" s="2"/>
      <c r="E4" s="2"/>
      <c r="F4" s="2"/>
    </row>
    <row r="5" spans="1:7" s="29" customFormat="1" ht="12.75" x14ac:dyDescent="0.2">
      <c r="A5" s="51" t="s">
        <v>3</v>
      </c>
      <c r="B5" s="51"/>
      <c r="C5" s="51"/>
      <c r="D5" s="51"/>
      <c r="E5" s="51"/>
      <c r="F5" s="51"/>
    </row>
    <row r="6" spans="1:7" s="29" customFormat="1" ht="12.75" x14ac:dyDescent="0.2">
      <c r="A6" s="52" t="s">
        <v>4</v>
      </c>
      <c r="B6" s="52"/>
      <c r="C6" s="52"/>
      <c r="D6" s="52"/>
      <c r="E6" s="52"/>
      <c r="F6" s="52"/>
    </row>
    <row r="7" spans="1:7" x14ac:dyDescent="0.2">
      <c r="A7" s="4"/>
      <c r="B7" s="5"/>
      <c r="C7" s="6"/>
      <c r="D7" s="6"/>
      <c r="E7" s="6"/>
      <c r="F7" s="6"/>
    </row>
    <row r="8" spans="1:7" x14ac:dyDescent="0.2">
      <c r="A8" s="4" t="s">
        <v>3</v>
      </c>
      <c r="B8" s="7" t="s">
        <v>3</v>
      </c>
      <c r="C8" s="8"/>
      <c r="D8" s="8"/>
      <c r="E8" s="8"/>
      <c r="F8" s="8" t="s">
        <v>5</v>
      </c>
    </row>
    <row r="9" spans="1:7" s="30" customFormat="1" x14ac:dyDescent="0.2">
      <c r="A9" s="53" t="s">
        <v>6</v>
      </c>
      <c r="B9" s="53" t="s">
        <v>7</v>
      </c>
      <c r="C9" s="55" t="s">
        <v>8</v>
      </c>
      <c r="D9" s="56"/>
      <c r="E9" s="55" t="s">
        <v>9</v>
      </c>
      <c r="F9" s="56"/>
    </row>
    <row r="10" spans="1:7" s="30" customFormat="1" ht="48" x14ac:dyDescent="0.2">
      <c r="A10" s="54"/>
      <c r="B10" s="54"/>
      <c r="C10" s="9" t="s">
        <v>10</v>
      </c>
      <c r="D10" s="10" t="s">
        <v>11</v>
      </c>
      <c r="E10" s="9" t="s">
        <v>10</v>
      </c>
      <c r="F10" s="10" t="s">
        <v>11</v>
      </c>
    </row>
    <row r="11" spans="1:7" s="32" customFormat="1" x14ac:dyDescent="0.2">
      <c r="A11" s="57" t="s">
        <v>12</v>
      </c>
      <c r="B11" s="57"/>
      <c r="C11" s="36">
        <f>C12+C25+C42+C45+C53+C59+C77+C66</f>
        <v>43927134.600000001</v>
      </c>
      <c r="D11" s="36">
        <f>D12+D25+D42+D45+D53+D59+D77+D66</f>
        <v>480768</v>
      </c>
      <c r="E11" s="36">
        <f>E12+E25+E42+E45+E53+E59+E77+E66</f>
        <v>45299602.799999997</v>
      </c>
      <c r="F11" s="36">
        <f>F12+F25+F42+F45+F53+F59+F77+F66</f>
        <v>485468</v>
      </c>
      <c r="G11" s="31"/>
    </row>
    <row r="12" spans="1:7" x14ac:dyDescent="0.2">
      <c r="A12" s="42" t="s">
        <v>13</v>
      </c>
      <c r="B12" s="42"/>
      <c r="C12" s="11">
        <f>C23+C15+C17+C19+C21+C13</f>
        <v>8536246.7899999991</v>
      </c>
      <c r="D12" s="11">
        <f>D23+D15+D17+D19+D21+D13</f>
        <v>0</v>
      </c>
      <c r="E12" s="11">
        <f>E23+E15+E17+E19+E21+E13</f>
        <v>8550548.7899999991</v>
      </c>
      <c r="F12" s="11">
        <f>F23+F15+F17+F19+F21+F13</f>
        <v>0</v>
      </c>
      <c r="G12" s="31"/>
    </row>
    <row r="13" spans="1:7" ht="24" x14ac:dyDescent="0.2">
      <c r="A13" s="12" t="s">
        <v>14</v>
      </c>
      <c r="B13" s="13" t="s">
        <v>15</v>
      </c>
      <c r="C13" s="11">
        <f>C14</f>
        <v>50000</v>
      </c>
      <c r="D13" s="11">
        <f>D14</f>
        <v>0</v>
      </c>
      <c r="E13" s="11">
        <f>E14</f>
        <v>50000</v>
      </c>
      <c r="F13" s="11">
        <f>F14</f>
        <v>0</v>
      </c>
      <c r="G13" s="31"/>
    </row>
    <row r="14" spans="1:7" ht="24" x14ac:dyDescent="0.2">
      <c r="A14" s="14" t="s">
        <v>16</v>
      </c>
      <c r="B14" s="1" t="s">
        <v>17</v>
      </c>
      <c r="C14" s="11">
        <f>'[1]9.1 ведомства'!G582</f>
        <v>50000</v>
      </c>
      <c r="D14" s="11">
        <f>'[1]9.1 ведомства'!H582</f>
        <v>0</v>
      </c>
      <c r="E14" s="11">
        <f>'[1]9.1 ведомства'!I582</f>
        <v>50000</v>
      </c>
      <c r="F14" s="11">
        <f>'[1]9.1 ведомства'!J582</f>
        <v>0</v>
      </c>
      <c r="G14" s="31"/>
    </row>
    <row r="15" spans="1:7" ht="24" x14ac:dyDescent="0.2">
      <c r="A15" s="12" t="s">
        <v>18</v>
      </c>
      <c r="B15" s="1" t="s">
        <v>19</v>
      </c>
      <c r="C15" s="11">
        <f>C16</f>
        <v>6685508.3499999996</v>
      </c>
      <c r="D15" s="11">
        <f>D16</f>
        <v>0</v>
      </c>
      <c r="E15" s="11">
        <f>E16</f>
        <v>6685508.3499999996</v>
      </c>
      <c r="F15" s="11">
        <f>F16</f>
        <v>0</v>
      </c>
      <c r="G15" s="31"/>
    </row>
    <row r="16" spans="1:7" ht="24" x14ac:dyDescent="0.2">
      <c r="A16" s="14" t="s">
        <v>16</v>
      </c>
      <c r="B16" s="1" t="s">
        <v>17</v>
      </c>
      <c r="C16" s="11">
        <f>'[1]9.1 ведомства'!G584</f>
        <v>6685508.3499999996</v>
      </c>
      <c r="D16" s="11">
        <f>'[1]9.1 ведомства'!H584</f>
        <v>0</v>
      </c>
      <c r="E16" s="11">
        <f>'[1]9.1 ведомства'!I584</f>
        <v>6685508.3499999996</v>
      </c>
      <c r="F16" s="11">
        <f>'[1]9.1 ведомства'!J584</f>
        <v>0</v>
      </c>
      <c r="G16" s="31"/>
    </row>
    <row r="17" spans="1:7" x14ac:dyDescent="0.2">
      <c r="A17" s="12" t="s">
        <v>20</v>
      </c>
      <c r="B17" s="1" t="s">
        <v>21</v>
      </c>
      <c r="C17" s="11">
        <f>C18</f>
        <v>513282.33</v>
      </c>
      <c r="D17" s="11">
        <f>D18</f>
        <v>0</v>
      </c>
      <c r="E17" s="11">
        <f>E18</f>
        <v>513282.33</v>
      </c>
      <c r="F17" s="11">
        <f>F18</f>
        <v>0</v>
      </c>
      <c r="G17" s="31"/>
    </row>
    <row r="18" spans="1:7" ht="24" x14ac:dyDescent="0.2">
      <c r="A18" s="14" t="s">
        <v>16</v>
      </c>
      <c r="B18" s="1" t="s">
        <v>17</v>
      </c>
      <c r="C18" s="11">
        <f>'[1]9.1 ведомства'!G586</f>
        <v>513282.33</v>
      </c>
      <c r="D18" s="11">
        <f>'[1]9.1 ведомства'!H586</f>
        <v>0</v>
      </c>
      <c r="E18" s="11">
        <f>'[1]9.1 ведомства'!I586</f>
        <v>513282.33</v>
      </c>
      <c r="F18" s="11">
        <f>'[1]9.1 ведомства'!J586</f>
        <v>0</v>
      </c>
      <c r="G18" s="31"/>
    </row>
    <row r="19" spans="1:7" x14ac:dyDescent="0.2">
      <c r="A19" s="12" t="s">
        <v>22</v>
      </c>
      <c r="B19" s="1" t="s">
        <v>23</v>
      </c>
      <c r="C19" s="11">
        <f>C20</f>
        <v>414791.08</v>
      </c>
      <c r="D19" s="11">
        <f>D20</f>
        <v>0</v>
      </c>
      <c r="E19" s="11">
        <f>E20</f>
        <v>429093.08</v>
      </c>
      <c r="F19" s="11">
        <f>F20</f>
        <v>0</v>
      </c>
      <c r="G19" s="31"/>
    </row>
    <row r="20" spans="1:7" ht="24" x14ac:dyDescent="0.2">
      <c r="A20" s="14" t="s">
        <v>16</v>
      </c>
      <c r="B20" s="1" t="s">
        <v>17</v>
      </c>
      <c r="C20" s="11">
        <f>'[1]9.1 ведомства'!G588</f>
        <v>414791.08</v>
      </c>
      <c r="D20" s="11">
        <f>'[1]9.1 ведомства'!H588</f>
        <v>0</v>
      </c>
      <c r="E20" s="11">
        <f>'[1]9.1 ведомства'!I588</f>
        <v>429093.08</v>
      </c>
      <c r="F20" s="11">
        <f>'[1]9.1 ведомства'!J588</f>
        <v>0</v>
      </c>
      <c r="G20" s="31"/>
    </row>
    <row r="21" spans="1:7" ht="24" x14ac:dyDescent="0.2">
      <c r="A21" s="12" t="s">
        <v>24</v>
      </c>
      <c r="B21" s="1" t="s">
        <v>25</v>
      </c>
      <c r="C21" s="11">
        <f>C22</f>
        <v>372665.03</v>
      </c>
      <c r="D21" s="11">
        <f>D22</f>
        <v>0</v>
      </c>
      <c r="E21" s="11">
        <f>E22</f>
        <v>372665.03</v>
      </c>
      <c r="F21" s="11">
        <f>F22</f>
        <v>0</v>
      </c>
      <c r="G21" s="31"/>
    </row>
    <row r="22" spans="1:7" ht="24" x14ac:dyDescent="0.2">
      <c r="A22" s="14" t="s">
        <v>16</v>
      </c>
      <c r="B22" s="1" t="s">
        <v>17</v>
      </c>
      <c r="C22" s="11">
        <f>'[1]9.1 ведомства'!G590</f>
        <v>372665.03</v>
      </c>
      <c r="D22" s="11">
        <f>'[1]9.1 ведомства'!H590</f>
        <v>0</v>
      </c>
      <c r="E22" s="11">
        <f>'[1]9.1 ведомства'!I590</f>
        <v>372665.03</v>
      </c>
      <c r="F22" s="11">
        <f>'[1]9.1 ведомства'!J590</f>
        <v>0</v>
      </c>
      <c r="G22" s="31"/>
    </row>
    <row r="23" spans="1:7" x14ac:dyDescent="0.2">
      <c r="A23" s="15" t="s">
        <v>26</v>
      </c>
      <c r="B23" s="1" t="s">
        <v>27</v>
      </c>
      <c r="C23" s="11">
        <f>C24</f>
        <v>500000</v>
      </c>
      <c r="D23" s="11">
        <f>D24</f>
        <v>0</v>
      </c>
      <c r="E23" s="11">
        <f>E24</f>
        <v>500000</v>
      </c>
      <c r="F23" s="11">
        <f>F24</f>
        <v>0</v>
      </c>
      <c r="G23" s="31"/>
    </row>
    <row r="24" spans="1:7" ht="24" x14ac:dyDescent="0.2">
      <c r="A24" s="14" t="s">
        <v>16</v>
      </c>
      <c r="B24" s="1" t="s">
        <v>17</v>
      </c>
      <c r="C24" s="11">
        <f>'[1]9.1 ведомства'!G592</f>
        <v>500000</v>
      </c>
      <c r="D24" s="11">
        <f>'[1]9.1 ведомства'!H592</f>
        <v>0</v>
      </c>
      <c r="E24" s="11">
        <f>'[1]9.1 ведомства'!I592</f>
        <v>500000</v>
      </c>
      <c r="F24" s="11">
        <f>'[1]9.1 ведомства'!J592</f>
        <v>0</v>
      </c>
      <c r="G24" s="31"/>
    </row>
    <row r="25" spans="1:7" x14ac:dyDescent="0.2">
      <c r="A25" s="42" t="s">
        <v>28</v>
      </c>
      <c r="B25" s="42"/>
      <c r="C25" s="11">
        <f>C36+C38+C40+C28+C30+C32+C34+C26</f>
        <v>5965852.9800000004</v>
      </c>
      <c r="D25" s="11">
        <f>D36+D38+D40+D28+D30+D32+D34+D26</f>
        <v>0</v>
      </c>
      <c r="E25" s="11">
        <f>E36+E38+E40+E28+E30+E32+E34+E26</f>
        <v>5971239.9800000004</v>
      </c>
      <c r="F25" s="11">
        <f>F36+F38+F40+F28+F30+F32+F34+F26</f>
        <v>0</v>
      </c>
      <c r="G25" s="31"/>
    </row>
    <row r="26" spans="1:7" ht="24" x14ac:dyDescent="0.2">
      <c r="A26" s="12" t="s">
        <v>29</v>
      </c>
      <c r="B26" s="13" t="s">
        <v>15</v>
      </c>
      <c r="C26" s="11">
        <f>C27</f>
        <v>50000</v>
      </c>
      <c r="D26" s="11">
        <f>D27</f>
        <v>0</v>
      </c>
      <c r="E26" s="11">
        <f>E27</f>
        <v>50000</v>
      </c>
      <c r="F26" s="11">
        <f>F27</f>
        <v>0</v>
      </c>
      <c r="G26" s="31"/>
    </row>
    <row r="27" spans="1:7" ht="24" x14ac:dyDescent="0.2">
      <c r="A27" s="14" t="s">
        <v>16</v>
      </c>
      <c r="B27" s="1" t="s">
        <v>17</v>
      </c>
      <c r="C27" s="11">
        <f>'[1]9.1 ведомства'!G712</f>
        <v>50000</v>
      </c>
      <c r="D27" s="11">
        <f>'[1]9.1 ведомства'!H712</f>
        <v>0</v>
      </c>
      <c r="E27" s="11">
        <f>'[1]9.1 ведомства'!I712</f>
        <v>50000</v>
      </c>
      <c r="F27" s="11">
        <f>'[1]9.1 ведомства'!J712</f>
        <v>0</v>
      </c>
      <c r="G27" s="31"/>
    </row>
    <row r="28" spans="1:7" ht="24" x14ac:dyDescent="0.2">
      <c r="A28" s="12" t="s">
        <v>30</v>
      </c>
      <c r="B28" s="1" t="s">
        <v>19</v>
      </c>
      <c r="C28" s="11">
        <f>C29</f>
        <v>4260062.92</v>
      </c>
      <c r="D28" s="11">
        <f>D29</f>
        <v>0</v>
      </c>
      <c r="E28" s="11">
        <f>E29</f>
        <v>4260062.92</v>
      </c>
      <c r="F28" s="11">
        <f>F29</f>
        <v>0</v>
      </c>
      <c r="G28" s="31"/>
    </row>
    <row r="29" spans="1:7" ht="24" x14ac:dyDescent="0.2">
      <c r="A29" s="14" t="s">
        <v>16</v>
      </c>
      <c r="B29" s="1" t="s">
        <v>17</v>
      </c>
      <c r="C29" s="11">
        <f>'[1]9.1 ведомства'!G714</f>
        <v>4260062.92</v>
      </c>
      <c r="D29" s="11">
        <f>'[1]9.1 ведомства'!H714</f>
        <v>0</v>
      </c>
      <c r="E29" s="11">
        <f>'[1]9.1 ведомства'!I714</f>
        <v>4260062.92</v>
      </c>
      <c r="F29" s="11">
        <f>'[1]9.1 ведомства'!J714</f>
        <v>0</v>
      </c>
      <c r="G29" s="31"/>
    </row>
    <row r="30" spans="1:7" x14ac:dyDescent="0.2">
      <c r="A30" s="12" t="s">
        <v>31</v>
      </c>
      <c r="B30" s="1" t="s">
        <v>21</v>
      </c>
      <c r="C30" s="11">
        <f>C31</f>
        <v>242836.41</v>
      </c>
      <c r="D30" s="11">
        <f>D31</f>
        <v>0</v>
      </c>
      <c r="E30" s="11">
        <f>E31</f>
        <v>242836.41</v>
      </c>
      <c r="F30" s="11">
        <f>F31</f>
        <v>0</v>
      </c>
      <c r="G30" s="31"/>
    </row>
    <row r="31" spans="1:7" ht="24" x14ac:dyDescent="0.2">
      <c r="A31" s="14" t="s">
        <v>16</v>
      </c>
      <c r="B31" s="1" t="s">
        <v>17</v>
      </c>
      <c r="C31" s="11">
        <f>'[1]9.1 ведомства'!G716</f>
        <v>242836.41</v>
      </c>
      <c r="D31" s="11">
        <f>'[1]9.1 ведомства'!H716</f>
        <v>0</v>
      </c>
      <c r="E31" s="11">
        <f>'[1]9.1 ведомства'!I716</f>
        <v>242836.41</v>
      </c>
      <c r="F31" s="11">
        <f>'[1]9.1 ведомства'!J716</f>
        <v>0</v>
      </c>
      <c r="G31" s="31"/>
    </row>
    <row r="32" spans="1:7" x14ac:dyDescent="0.2">
      <c r="A32" s="12" t="s">
        <v>32</v>
      </c>
      <c r="B32" s="1" t="s">
        <v>23</v>
      </c>
      <c r="C32" s="11">
        <f>C33</f>
        <v>270587.15999999997</v>
      </c>
      <c r="D32" s="11">
        <f>D33</f>
        <v>0</v>
      </c>
      <c r="E32" s="11">
        <f>E33</f>
        <v>275974.15999999997</v>
      </c>
      <c r="F32" s="11">
        <f>F33</f>
        <v>0</v>
      </c>
      <c r="G32" s="31"/>
    </row>
    <row r="33" spans="1:7" ht="24" x14ac:dyDescent="0.2">
      <c r="A33" s="14" t="s">
        <v>16</v>
      </c>
      <c r="B33" s="1" t="s">
        <v>17</v>
      </c>
      <c r="C33" s="11">
        <f>'[1]9.1 ведомства'!G718</f>
        <v>270587.15999999997</v>
      </c>
      <c r="D33" s="11">
        <f>'[1]9.1 ведомства'!H718</f>
        <v>0</v>
      </c>
      <c r="E33" s="11">
        <f>'[1]9.1 ведомства'!I718</f>
        <v>275974.15999999997</v>
      </c>
      <c r="F33" s="11">
        <f>'[1]9.1 ведомства'!J718</f>
        <v>0</v>
      </c>
      <c r="G33" s="31"/>
    </row>
    <row r="34" spans="1:7" ht="24" x14ac:dyDescent="0.2">
      <c r="A34" s="12" t="s">
        <v>33</v>
      </c>
      <c r="B34" s="1" t="s">
        <v>25</v>
      </c>
      <c r="C34" s="11">
        <f>C35</f>
        <v>142366.49</v>
      </c>
      <c r="D34" s="11">
        <f>D35</f>
        <v>0</v>
      </c>
      <c r="E34" s="11">
        <f>E35</f>
        <v>142366.49</v>
      </c>
      <c r="F34" s="11">
        <f>F35</f>
        <v>0</v>
      </c>
      <c r="G34" s="31"/>
    </row>
    <row r="35" spans="1:7" ht="24" x14ac:dyDescent="0.2">
      <c r="A35" s="14" t="s">
        <v>16</v>
      </c>
      <c r="B35" s="1" t="s">
        <v>17</v>
      </c>
      <c r="C35" s="11">
        <f>'[1]9.1 ведомства'!G720</f>
        <v>142366.49</v>
      </c>
      <c r="D35" s="11">
        <f>'[1]9.1 ведомства'!H720</f>
        <v>0</v>
      </c>
      <c r="E35" s="11">
        <f>'[1]9.1 ведомства'!I720</f>
        <v>142366.49</v>
      </c>
      <c r="F35" s="11">
        <f>'[1]9.1 ведомства'!J720</f>
        <v>0</v>
      </c>
      <c r="G35" s="31"/>
    </row>
    <row r="36" spans="1:7" x14ac:dyDescent="0.2">
      <c r="A36" s="15" t="s">
        <v>34</v>
      </c>
      <c r="B36" s="1" t="s">
        <v>27</v>
      </c>
      <c r="C36" s="11">
        <f>C37</f>
        <v>1000000</v>
      </c>
      <c r="D36" s="11">
        <f>D37</f>
        <v>0</v>
      </c>
      <c r="E36" s="11">
        <f>E37</f>
        <v>1000000</v>
      </c>
      <c r="F36" s="11">
        <f>F37</f>
        <v>0</v>
      </c>
      <c r="G36" s="31"/>
    </row>
    <row r="37" spans="1:7" ht="24" x14ac:dyDescent="0.2">
      <c r="A37" s="14" t="s">
        <v>16</v>
      </c>
      <c r="B37" s="1" t="s">
        <v>17</v>
      </c>
      <c r="C37" s="11">
        <f>'[1]9.1 ведомства'!G722</f>
        <v>1000000</v>
      </c>
      <c r="D37" s="11">
        <f>'[1]9.1 ведомства'!H722</f>
        <v>0</v>
      </c>
      <c r="E37" s="11">
        <f>'[1]9.1 ведомства'!I722</f>
        <v>1000000</v>
      </c>
      <c r="F37" s="11">
        <f>'[1]9.1 ведомства'!J722</f>
        <v>0</v>
      </c>
      <c r="G37" s="31"/>
    </row>
    <row r="38" spans="1:7" ht="24" hidden="1" x14ac:dyDescent="0.2">
      <c r="A38" s="15" t="s">
        <v>35</v>
      </c>
      <c r="B38" s="13" t="s">
        <v>36</v>
      </c>
      <c r="C38" s="11">
        <f>C39</f>
        <v>0</v>
      </c>
      <c r="D38" s="11">
        <f>D39</f>
        <v>0</v>
      </c>
      <c r="E38" s="11">
        <f>E39</f>
        <v>0</v>
      </c>
      <c r="F38" s="11">
        <f>F39</f>
        <v>0</v>
      </c>
      <c r="G38" s="31"/>
    </row>
    <row r="39" spans="1:7" hidden="1" x14ac:dyDescent="0.2">
      <c r="A39" s="14" t="s">
        <v>37</v>
      </c>
      <c r="B39" s="1" t="s">
        <v>38</v>
      </c>
      <c r="C39" s="11">
        <f>'[1]9.1 ведомства'!G1057</f>
        <v>0</v>
      </c>
      <c r="D39" s="11">
        <f>'[1]9.1 ведомства'!H1057</f>
        <v>0</v>
      </c>
      <c r="E39" s="11">
        <f>'[1]9.1 ведомства'!I1057</f>
        <v>0</v>
      </c>
      <c r="F39" s="11">
        <f>'[1]9.1 ведомства'!J1057</f>
        <v>0</v>
      </c>
      <c r="G39" s="31"/>
    </row>
    <row r="40" spans="1:7" ht="36" hidden="1" x14ac:dyDescent="0.2">
      <c r="A40" s="12" t="s">
        <v>39</v>
      </c>
      <c r="B40" s="13" t="s">
        <v>40</v>
      </c>
      <c r="C40" s="11">
        <f>C41</f>
        <v>0</v>
      </c>
      <c r="D40" s="11">
        <f>D41</f>
        <v>0</v>
      </c>
      <c r="E40" s="11">
        <f>E41</f>
        <v>0</v>
      </c>
      <c r="F40" s="11">
        <f>F41</f>
        <v>0</v>
      </c>
      <c r="G40" s="31"/>
    </row>
    <row r="41" spans="1:7" hidden="1" x14ac:dyDescent="0.2">
      <c r="A41" s="14" t="s">
        <v>37</v>
      </c>
      <c r="B41" s="1" t="s">
        <v>38</v>
      </c>
      <c r="C41" s="11">
        <f>'[1]9.1 ведомства'!G1058</f>
        <v>0</v>
      </c>
      <c r="D41" s="11">
        <f>'[1]9.1 ведомства'!H1058</f>
        <v>0</v>
      </c>
      <c r="E41" s="11">
        <f>'[1]9.1 ведомства'!I1058</f>
        <v>0</v>
      </c>
      <c r="F41" s="11">
        <f>'[1]9.1 ведомства'!J1058</f>
        <v>0</v>
      </c>
      <c r="G41" s="31"/>
    </row>
    <row r="42" spans="1:7" x14ac:dyDescent="0.2">
      <c r="A42" s="42" t="s">
        <v>41</v>
      </c>
      <c r="B42" s="42"/>
      <c r="C42" s="11">
        <f t="shared" ref="C42:F43" si="0">C43</f>
        <v>300000</v>
      </c>
      <c r="D42" s="11">
        <f t="shared" si="0"/>
        <v>0</v>
      </c>
      <c r="E42" s="11">
        <f t="shared" si="0"/>
        <v>300000</v>
      </c>
      <c r="F42" s="11">
        <f t="shared" si="0"/>
        <v>0</v>
      </c>
      <c r="G42" s="31"/>
    </row>
    <row r="43" spans="1:7" x14ac:dyDescent="0.2">
      <c r="A43" s="15" t="s">
        <v>42</v>
      </c>
      <c r="B43" s="1" t="s">
        <v>27</v>
      </c>
      <c r="C43" s="11">
        <f t="shared" si="0"/>
        <v>300000</v>
      </c>
      <c r="D43" s="11">
        <f t="shared" si="0"/>
        <v>0</v>
      </c>
      <c r="E43" s="11">
        <f t="shared" si="0"/>
        <v>300000</v>
      </c>
      <c r="F43" s="11">
        <f t="shared" si="0"/>
        <v>0</v>
      </c>
      <c r="G43" s="31"/>
    </row>
    <row r="44" spans="1:7" ht="24" x14ac:dyDescent="0.2">
      <c r="A44" s="14" t="s">
        <v>16</v>
      </c>
      <c r="B44" s="1" t="s">
        <v>17</v>
      </c>
      <c r="C44" s="11">
        <f>'[1]9.1 ведомства'!G597</f>
        <v>300000</v>
      </c>
      <c r="D44" s="11">
        <f>'[1]9.1 ведомства'!H597</f>
        <v>0</v>
      </c>
      <c r="E44" s="11">
        <f>'[1]9.1 ведомства'!I597</f>
        <v>300000</v>
      </c>
      <c r="F44" s="11">
        <f>'[1]9.1 ведомства'!J597</f>
        <v>0</v>
      </c>
      <c r="G44" s="31"/>
    </row>
    <row r="45" spans="1:7" x14ac:dyDescent="0.2">
      <c r="A45" s="42" t="s">
        <v>43</v>
      </c>
      <c r="B45" s="42"/>
      <c r="C45" s="11">
        <f>+C46+C51</f>
        <v>7299435.8300000001</v>
      </c>
      <c r="D45" s="11">
        <f>+D46+D51</f>
        <v>0</v>
      </c>
      <c r="E45" s="11">
        <f>+E46+E51</f>
        <v>7299435.8300000001</v>
      </c>
      <c r="F45" s="11">
        <f>+F46+F51</f>
        <v>0</v>
      </c>
      <c r="G45" s="31"/>
    </row>
    <row r="46" spans="1:7" ht="36" x14ac:dyDescent="0.2">
      <c r="A46" s="14" t="s">
        <v>44</v>
      </c>
      <c r="B46" s="1" t="s">
        <v>45</v>
      </c>
      <c r="C46" s="11">
        <f>SUM(C47:C50)</f>
        <v>400000</v>
      </c>
      <c r="D46" s="11">
        <f>SUM(D47:D50)</f>
        <v>0</v>
      </c>
      <c r="E46" s="11">
        <f>SUM(E47:E50)</f>
        <v>400000</v>
      </c>
      <c r="F46" s="11">
        <f>SUM(F47:F50)</f>
        <v>0</v>
      </c>
      <c r="G46" s="31"/>
    </row>
    <row r="47" spans="1:7" hidden="1" x14ac:dyDescent="0.2">
      <c r="A47" s="14" t="s">
        <v>46</v>
      </c>
      <c r="B47" s="1" t="s">
        <v>47</v>
      </c>
      <c r="C47" s="11">
        <f>'[1]9.1 ведомства'!G60</f>
        <v>0</v>
      </c>
      <c r="D47" s="11">
        <f>'[1]9.1 ведомства'!H60</f>
        <v>0</v>
      </c>
      <c r="E47" s="11">
        <f>'[1]9.1 ведомства'!I60</f>
        <v>0</v>
      </c>
      <c r="F47" s="11">
        <f>'[1]9.1 ведомства'!J60</f>
        <v>0</v>
      </c>
      <c r="G47" s="31"/>
    </row>
    <row r="48" spans="1:7" x14ac:dyDescent="0.2">
      <c r="A48" s="14" t="s">
        <v>48</v>
      </c>
      <c r="B48" s="1" t="s">
        <v>49</v>
      </c>
      <c r="C48" s="11">
        <f>'[1]9.1 ведомства'!G229</f>
        <v>400000</v>
      </c>
      <c r="D48" s="11">
        <f>'[1]9.1 ведомства'!H229</f>
        <v>0</v>
      </c>
      <c r="E48" s="11">
        <f>'[1]9.1 ведомства'!I229</f>
        <v>400000</v>
      </c>
      <c r="F48" s="11">
        <f>'[1]9.1 ведомства'!J229</f>
        <v>0</v>
      </c>
      <c r="G48" s="31"/>
    </row>
    <row r="49" spans="1:7" hidden="1" x14ac:dyDescent="0.2">
      <c r="A49" s="14" t="s">
        <v>50</v>
      </c>
      <c r="B49" s="1" t="s">
        <v>51</v>
      </c>
      <c r="C49" s="11">
        <f>'[1]9.1 ведомства'!G297</f>
        <v>0</v>
      </c>
      <c r="D49" s="11">
        <f>'[1]9.1 ведомства'!H297</f>
        <v>0</v>
      </c>
      <c r="E49" s="11">
        <f>'[1]9.1 ведомства'!I297</f>
        <v>0</v>
      </c>
      <c r="F49" s="11">
        <f>'[1]9.1 ведомства'!J297</f>
        <v>0</v>
      </c>
      <c r="G49" s="31"/>
    </row>
    <row r="50" spans="1:7" ht="24" hidden="1" x14ac:dyDescent="0.2">
      <c r="A50" s="14" t="s">
        <v>16</v>
      </c>
      <c r="B50" s="1" t="s">
        <v>17</v>
      </c>
      <c r="C50" s="11">
        <f>'[1]9.1 ведомства'!G541</f>
        <v>0</v>
      </c>
      <c r="D50" s="11">
        <f>'[1]9.1 ведомства'!H541</f>
        <v>0</v>
      </c>
      <c r="E50" s="11">
        <f>'[1]9.1 ведомства'!I541</f>
        <v>0</v>
      </c>
      <c r="F50" s="11">
        <f>'[1]9.1 ведомства'!J541</f>
        <v>0</v>
      </c>
      <c r="G50" s="31"/>
    </row>
    <row r="51" spans="1:7" x14ac:dyDescent="0.2">
      <c r="A51" s="14" t="s">
        <v>52</v>
      </c>
      <c r="B51" s="16" t="s">
        <v>53</v>
      </c>
      <c r="C51" s="11">
        <f>C52</f>
        <v>6899435.8300000001</v>
      </c>
      <c r="D51" s="11">
        <f>D52</f>
        <v>0</v>
      </c>
      <c r="E51" s="11">
        <f>E52</f>
        <v>6899435.8300000001</v>
      </c>
      <c r="F51" s="11">
        <f>F52</f>
        <v>0</v>
      </c>
      <c r="G51" s="31"/>
    </row>
    <row r="52" spans="1:7" x14ac:dyDescent="0.2">
      <c r="A52" s="14" t="s">
        <v>46</v>
      </c>
      <c r="B52" s="16" t="s">
        <v>47</v>
      </c>
      <c r="C52" s="11">
        <f>'[1]8.1 разд '!F864</f>
        <v>6899435.8300000001</v>
      </c>
      <c r="D52" s="11">
        <f>'[1]8.1 разд '!G864</f>
        <v>0</v>
      </c>
      <c r="E52" s="11">
        <f>'[1]8.1 разд '!H864</f>
        <v>6899435.8300000001</v>
      </c>
      <c r="F52" s="11">
        <f>'[1]8.1 разд '!I864</f>
        <v>0</v>
      </c>
      <c r="G52" s="31"/>
    </row>
    <row r="53" spans="1:7" x14ac:dyDescent="0.2">
      <c r="A53" s="42" t="s">
        <v>54</v>
      </c>
      <c r="B53" s="42"/>
      <c r="C53" s="11">
        <f>C54+C57</f>
        <v>440431</v>
      </c>
      <c r="D53" s="11">
        <f>D54+D57</f>
        <v>0</v>
      </c>
      <c r="E53" s="11">
        <f>E54+E57</f>
        <v>440431</v>
      </c>
      <c r="F53" s="11">
        <f>F54+F57</f>
        <v>0</v>
      </c>
      <c r="G53" s="31"/>
    </row>
    <row r="54" spans="1:7" ht="24" x14ac:dyDescent="0.2">
      <c r="A54" s="15" t="s">
        <v>55</v>
      </c>
      <c r="B54" s="17" t="s">
        <v>56</v>
      </c>
      <c r="C54" s="11">
        <f>SUM(C55:C56)</f>
        <v>440431</v>
      </c>
      <c r="D54" s="11">
        <f>SUM(D55:D56)</f>
        <v>0</v>
      </c>
      <c r="E54" s="11">
        <f>SUM(E55:E56)</f>
        <v>440431</v>
      </c>
      <c r="F54" s="11">
        <f>SUM(F55:F56)</f>
        <v>0</v>
      </c>
      <c r="G54" s="31"/>
    </row>
    <row r="55" spans="1:7" hidden="1" x14ac:dyDescent="0.2">
      <c r="A55" s="14" t="s">
        <v>50</v>
      </c>
      <c r="B55" s="16" t="s">
        <v>51</v>
      </c>
      <c r="C55" s="11">
        <f>'[1]9.1 ведомства'!G518</f>
        <v>0</v>
      </c>
      <c r="D55" s="11">
        <f>'[1]9.1 ведомства'!H518</f>
        <v>0</v>
      </c>
      <c r="E55" s="11">
        <f>'[1]9.1 ведомства'!I518</f>
        <v>0</v>
      </c>
      <c r="F55" s="11">
        <f>'[1]9.1 ведомства'!J518</f>
        <v>0</v>
      </c>
      <c r="G55" s="31"/>
    </row>
    <row r="56" spans="1:7" x14ac:dyDescent="0.2">
      <c r="A56" s="14" t="s">
        <v>37</v>
      </c>
      <c r="B56" s="1" t="s">
        <v>38</v>
      </c>
      <c r="C56" s="11">
        <f>'[1]9.1 ведомства'!G1049</f>
        <v>440431</v>
      </c>
      <c r="D56" s="11">
        <f>'[1]9.1 ведомства'!H1049</f>
        <v>0</v>
      </c>
      <c r="E56" s="11">
        <f>'[1]9.1 ведомства'!I1049</f>
        <v>440431</v>
      </c>
      <c r="F56" s="11">
        <f>'[1]9.1 ведомства'!J1049</f>
        <v>0</v>
      </c>
      <c r="G56" s="31"/>
    </row>
    <row r="57" spans="1:7" ht="24" hidden="1" x14ac:dyDescent="0.2">
      <c r="A57" s="15" t="s">
        <v>57</v>
      </c>
      <c r="B57" s="1" t="s">
        <v>58</v>
      </c>
      <c r="C57" s="11">
        <f>SUM(C58:C58)</f>
        <v>0</v>
      </c>
      <c r="D57" s="11">
        <f>SUM(D58:D58)</f>
        <v>0</v>
      </c>
      <c r="E57" s="11">
        <f>SUM(E58:E58)</f>
        <v>0</v>
      </c>
      <c r="F57" s="11">
        <f>SUM(F58:F58)</f>
        <v>0</v>
      </c>
      <c r="G57" s="31"/>
    </row>
    <row r="58" spans="1:7" hidden="1" x14ac:dyDescent="0.2">
      <c r="A58" s="14" t="s">
        <v>50</v>
      </c>
      <c r="B58" s="16" t="s">
        <v>51</v>
      </c>
      <c r="C58" s="11">
        <f>'[1]9.1 ведомства'!G380</f>
        <v>0</v>
      </c>
      <c r="D58" s="11">
        <f>'[1]9.1 ведомства'!H380</f>
        <v>0</v>
      </c>
      <c r="E58" s="11">
        <f>'[1]9.1 ведомства'!I380</f>
        <v>0</v>
      </c>
      <c r="F58" s="11">
        <f>'[1]9.1 ведомства'!J380</f>
        <v>0</v>
      </c>
      <c r="G58" s="31"/>
    </row>
    <row r="59" spans="1:7" x14ac:dyDescent="0.2">
      <c r="A59" s="47" t="s">
        <v>59</v>
      </c>
      <c r="B59" s="48"/>
      <c r="C59" s="11">
        <f>C60+C62+C64</f>
        <v>904400</v>
      </c>
      <c r="D59" s="11">
        <f>D60+D62+D64</f>
        <v>0</v>
      </c>
      <c r="E59" s="11">
        <f>E60+E62+E64</f>
        <v>904400</v>
      </c>
      <c r="F59" s="11">
        <f>F60+F62+F64</f>
        <v>0</v>
      </c>
      <c r="G59" s="31"/>
    </row>
    <row r="60" spans="1:7" x14ac:dyDescent="0.2">
      <c r="A60" s="15" t="s">
        <v>60</v>
      </c>
      <c r="B60" s="1" t="s">
        <v>27</v>
      </c>
      <c r="C60" s="11">
        <f>C61</f>
        <v>600000</v>
      </c>
      <c r="D60" s="11">
        <f>D61</f>
        <v>0</v>
      </c>
      <c r="E60" s="11">
        <f>E61</f>
        <v>600000</v>
      </c>
      <c r="F60" s="11">
        <f>F61</f>
        <v>0</v>
      </c>
      <c r="G60" s="31"/>
    </row>
    <row r="61" spans="1:7" x14ac:dyDescent="0.2">
      <c r="A61" s="14" t="s">
        <v>37</v>
      </c>
      <c r="B61" s="1" t="s">
        <v>38</v>
      </c>
      <c r="C61" s="11">
        <f>'[1]9.1 ведомства'!G810</f>
        <v>600000</v>
      </c>
      <c r="D61" s="11">
        <f>'[1]9.1 ведомства'!H810</f>
        <v>0</v>
      </c>
      <c r="E61" s="11">
        <f>'[1]9.1 ведомства'!I810</f>
        <v>600000</v>
      </c>
      <c r="F61" s="11">
        <f>'[1]9.1 ведомства'!J810</f>
        <v>0</v>
      </c>
      <c r="G61" s="31"/>
    </row>
    <row r="62" spans="1:7" x14ac:dyDescent="0.2">
      <c r="A62" s="15" t="s">
        <v>61</v>
      </c>
      <c r="B62" s="1" t="s">
        <v>27</v>
      </c>
      <c r="C62" s="11">
        <f>C63</f>
        <v>254400</v>
      </c>
      <c r="D62" s="11">
        <f>D63</f>
        <v>0</v>
      </c>
      <c r="E62" s="11">
        <f>E63</f>
        <v>254400</v>
      </c>
      <c r="F62" s="11">
        <f>F63</f>
        <v>0</v>
      </c>
      <c r="G62" s="31"/>
    </row>
    <row r="63" spans="1:7" x14ac:dyDescent="0.2">
      <c r="A63" s="14" t="s">
        <v>37</v>
      </c>
      <c r="B63" s="1" t="s">
        <v>38</v>
      </c>
      <c r="C63" s="11">
        <f>'[1]9.1 ведомства'!G813</f>
        <v>254400</v>
      </c>
      <c r="D63" s="11">
        <f>'[1]9.1 ведомства'!H813</f>
        <v>0</v>
      </c>
      <c r="E63" s="11">
        <f>'[1]9.1 ведомства'!I813</f>
        <v>254400</v>
      </c>
      <c r="F63" s="11">
        <f>'[1]9.1 ведомства'!J813</f>
        <v>0</v>
      </c>
      <c r="G63" s="31"/>
    </row>
    <row r="64" spans="1:7" ht="24" x14ac:dyDescent="0.2">
      <c r="A64" s="14" t="s">
        <v>62</v>
      </c>
      <c r="B64" s="1" t="s">
        <v>63</v>
      </c>
      <c r="C64" s="11">
        <f>C65</f>
        <v>50000</v>
      </c>
      <c r="D64" s="11">
        <f>D65</f>
        <v>0</v>
      </c>
      <c r="E64" s="11">
        <f>E65</f>
        <v>50000</v>
      </c>
      <c r="F64" s="11">
        <f>F65</f>
        <v>0</v>
      </c>
      <c r="G64" s="31"/>
    </row>
    <row r="65" spans="1:7" x14ac:dyDescent="0.2">
      <c r="A65" s="14" t="s">
        <v>46</v>
      </c>
      <c r="B65" s="16" t="s">
        <v>47</v>
      </c>
      <c r="C65" s="11">
        <f>'[1]9.1 ведомства'!G106</f>
        <v>50000</v>
      </c>
      <c r="D65" s="11">
        <f>'[1]9.1 ведомства'!H106</f>
        <v>0</v>
      </c>
      <c r="E65" s="11">
        <f>'[1]9.1 ведомства'!I106</f>
        <v>50000</v>
      </c>
      <c r="F65" s="11">
        <f>'[1]9.1 ведомства'!J106</f>
        <v>0</v>
      </c>
      <c r="G65" s="31"/>
    </row>
    <row r="66" spans="1:7" x14ac:dyDescent="0.2">
      <c r="A66" s="49" t="s">
        <v>64</v>
      </c>
      <c r="B66" s="50"/>
      <c r="C66" s="11">
        <f>C71+C73+C75+C67+C69</f>
        <v>20480768</v>
      </c>
      <c r="D66" s="11">
        <f>D71+D73+D75+D67+D69</f>
        <v>480768</v>
      </c>
      <c r="E66" s="11">
        <f>E71+E73+E75+E67+E69</f>
        <v>21833547.199999999</v>
      </c>
      <c r="F66" s="11">
        <f>F71+F73+F75+F67+F69</f>
        <v>485468</v>
      </c>
      <c r="G66" s="31"/>
    </row>
    <row r="67" spans="1:7" ht="36" x14ac:dyDescent="0.2">
      <c r="A67" s="14" t="s">
        <v>65</v>
      </c>
      <c r="B67" s="13" t="s">
        <v>66</v>
      </c>
      <c r="C67" s="11">
        <f>C68</f>
        <v>117000</v>
      </c>
      <c r="D67" s="11">
        <f>D68</f>
        <v>117000</v>
      </c>
      <c r="E67" s="11">
        <f>E68</f>
        <v>121700</v>
      </c>
      <c r="F67" s="11">
        <f>F68</f>
        <v>121700</v>
      </c>
      <c r="G67" s="31"/>
    </row>
    <row r="68" spans="1:7" x14ac:dyDescent="0.2">
      <c r="A68" s="14" t="s">
        <v>37</v>
      </c>
      <c r="B68" s="1" t="s">
        <v>38</v>
      </c>
      <c r="C68" s="11">
        <f>'[1]9.1 ведомства'!G873</f>
        <v>117000</v>
      </c>
      <c r="D68" s="11">
        <f>'[1]9.1 ведомства'!H873</f>
        <v>117000</v>
      </c>
      <c r="E68" s="11">
        <f>'[1]9.1 ведомства'!I873</f>
        <v>121700</v>
      </c>
      <c r="F68" s="11">
        <f>'[1]9.1 ведомства'!J873</f>
        <v>121700</v>
      </c>
      <c r="G68" s="31"/>
    </row>
    <row r="69" spans="1:7" ht="36" hidden="1" x14ac:dyDescent="0.2">
      <c r="A69" s="12" t="s">
        <v>67</v>
      </c>
      <c r="B69" s="1" t="s">
        <v>68</v>
      </c>
      <c r="C69" s="11">
        <f>C70</f>
        <v>0</v>
      </c>
      <c r="D69" s="11">
        <f>D70</f>
        <v>0</v>
      </c>
      <c r="E69" s="11">
        <f>E70</f>
        <v>0</v>
      </c>
      <c r="F69" s="11">
        <f>F70</f>
        <v>0</v>
      </c>
      <c r="G69" s="31"/>
    </row>
    <row r="70" spans="1:7" hidden="1" x14ac:dyDescent="0.2">
      <c r="A70" s="14" t="s">
        <v>37</v>
      </c>
      <c r="B70" s="1" t="s">
        <v>38</v>
      </c>
      <c r="C70" s="11">
        <f>'[1]9.1 ведомства'!G832</f>
        <v>0</v>
      </c>
      <c r="D70" s="11">
        <f>'[1]9.1 ведомства'!H832</f>
        <v>0</v>
      </c>
      <c r="E70" s="11">
        <f>'[1]9.1 ведомства'!I832</f>
        <v>0</v>
      </c>
      <c r="F70" s="11">
        <f>'[1]9.1 ведомства'!J832</f>
        <v>0</v>
      </c>
      <c r="G70" s="31"/>
    </row>
    <row r="71" spans="1:7" ht="24" x14ac:dyDescent="0.2">
      <c r="A71" s="15" t="s">
        <v>69</v>
      </c>
      <c r="B71" s="1" t="s">
        <v>70</v>
      </c>
      <c r="C71" s="11">
        <f>C72</f>
        <v>20000000</v>
      </c>
      <c r="D71" s="11">
        <f>D72</f>
        <v>0</v>
      </c>
      <c r="E71" s="11">
        <f>E72</f>
        <v>21348079.199999999</v>
      </c>
      <c r="F71" s="11">
        <f>F72</f>
        <v>0</v>
      </c>
      <c r="G71" s="31"/>
    </row>
    <row r="72" spans="1:7" x14ac:dyDescent="0.2">
      <c r="A72" s="14" t="s">
        <v>37</v>
      </c>
      <c r="B72" s="1" t="s">
        <v>38</v>
      </c>
      <c r="C72" s="11">
        <f>'[1]9.1 ведомства'!G830</f>
        <v>20000000</v>
      </c>
      <c r="D72" s="11">
        <f>'[1]9.1 ведомства'!H830</f>
        <v>0</v>
      </c>
      <c r="E72" s="11">
        <f>'[1]9.1 ведомства'!I830</f>
        <v>21348079.199999999</v>
      </c>
      <c r="F72" s="11">
        <f>'[1]9.1 ведомства'!J830</f>
        <v>0</v>
      </c>
      <c r="G72" s="31"/>
    </row>
    <row r="73" spans="1:7" ht="48" x14ac:dyDescent="0.2">
      <c r="A73" s="15" t="s">
        <v>71</v>
      </c>
      <c r="B73" s="1" t="s">
        <v>72</v>
      </c>
      <c r="C73" s="11">
        <f>C74</f>
        <v>363768</v>
      </c>
      <c r="D73" s="11">
        <f>D74</f>
        <v>363768</v>
      </c>
      <c r="E73" s="11">
        <f>E74</f>
        <v>363768</v>
      </c>
      <c r="F73" s="11">
        <f>F74</f>
        <v>363768</v>
      </c>
      <c r="G73" s="31"/>
    </row>
    <row r="74" spans="1:7" x14ac:dyDescent="0.2">
      <c r="A74" s="14" t="s">
        <v>50</v>
      </c>
      <c r="B74" s="16" t="s">
        <v>51</v>
      </c>
      <c r="C74" s="11">
        <f>'[1]9.1 ведомства'!G315</f>
        <v>363768</v>
      </c>
      <c r="D74" s="11">
        <f>'[1]9.1 ведомства'!H315</f>
        <v>363768</v>
      </c>
      <c r="E74" s="11">
        <f>'[1]9.1 ведомства'!I315</f>
        <v>363768</v>
      </c>
      <c r="F74" s="11">
        <f>'[1]9.1 ведомства'!J315</f>
        <v>363768</v>
      </c>
      <c r="G74" s="31"/>
    </row>
    <row r="75" spans="1:7" ht="24" hidden="1" x14ac:dyDescent="0.2">
      <c r="A75" s="15" t="s">
        <v>73</v>
      </c>
      <c r="B75" s="18" t="s">
        <v>74</v>
      </c>
      <c r="C75" s="11">
        <f>C76</f>
        <v>0</v>
      </c>
      <c r="D75" s="11">
        <f>D76</f>
        <v>0</v>
      </c>
      <c r="E75" s="11">
        <f>E76</f>
        <v>0</v>
      </c>
      <c r="F75" s="11">
        <f>F76</f>
        <v>0</v>
      </c>
      <c r="G75" s="31"/>
    </row>
    <row r="76" spans="1:7" hidden="1" x14ac:dyDescent="0.2">
      <c r="A76" s="14" t="s">
        <v>37</v>
      </c>
      <c r="B76" s="1" t="s">
        <v>38</v>
      </c>
      <c r="C76" s="11">
        <f>'[1]9.1 ведомства'!G836</f>
        <v>0</v>
      </c>
      <c r="D76" s="11">
        <f>'[1]9.1 ведомства'!H836</f>
        <v>0</v>
      </c>
      <c r="E76" s="11">
        <f>'[1]9.1 ведомства'!I836</f>
        <v>0</v>
      </c>
      <c r="F76" s="11">
        <f>'[1]9.1 ведомства'!J836</f>
        <v>0</v>
      </c>
      <c r="G76" s="31"/>
    </row>
    <row r="77" spans="1:7" hidden="1" x14ac:dyDescent="0.2">
      <c r="A77" s="42" t="s">
        <v>75</v>
      </c>
      <c r="B77" s="42"/>
      <c r="C77" s="11">
        <f>C80+C78</f>
        <v>0</v>
      </c>
      <c r="D77" s="11">
        <f>D80+D78</f>
        <v>0</v>
      </c>
      <c r="E77" s="11">
        <f>E80+E78</f>
        <v>0</v>
      </c>
      <c r="F77" s="11">
        <f>F80+F78</f>
        <v>0</v>
      </c>
      <c r="G77" s="31"/>
    </row>
    <row r="78" spans="1:7" hidden="1" x14ac:dyDescent="0.2">
      <c r="A78" s="12" t="s">
        <v>76</v>
      </c>
      <c r="B78" s="13" t="s">
        <v>77</v>
      </c>
      <c r="C78" s="11">
        <f>C79</f>
        <v>0</v>
      </c>
      <c r="D78" s="11">
        <f>D79</f>
        <v>0</v>
      </c>
      <c r="E78" s="11">
        <f>E79</f>
        <v>0</v>
      </c>
      <c r="F78" s="11">
        <f>F79</f>
        <v>0</v>
      </c>
      <c r="G78" s="31"/>
    </row>
    <row r="79" spans="1:7" hidden="1" x14ac:dyDescent="0.2">
      <c r="A79" s="14" t="s">
        <v>37</v>
      </c>
      <c r="B79" s="1" t="s">
        <v>38</v>
      </c>
      <c r="C79" s="11">
        <f>'[1]9.1 ведомства'!G1005</f>
        <v>0</v>
      </c>
      <c r="D79" s="11">
        <f>'[1]9.1 ведомства'!H1005</f>
        <v>0</v>
      </c>
      <c r="E79" s="11">
        <f>'[1]9.1 ведомства'!I1005</f>
        <v>0</v>
      </c>
      <c r="F79" s="11">
        <f>'[1]9.1 ведомства'!J1005</f>
        <v>0</v>
      </c>
      <c r="G79" s="31"/>
    </row>
    <row r="80" spans="1:7" hidden="1" x14ac:dyDescent="0.2">
      <c r="A80" s="15" t="s">
        <v>78</v>
      </c>
      <c r="B80" s="17" t="s">
        <v>79</v>
      </c>
      <c r="C80" s="11">
        <f>C81</f>
        <v>0</v>
      </c>
      <c r="D80" s="11">
        <f>D81</f>
        <v>0</v>
      </c>
      <c r="E80" s="11">
        <f>E81</f>
        <v>0</v>
      </c>
      <c r="F80" s="11">
        <f>F81</f>
        <v>0</v>
      </c>
      <c r="G80" s="31"/>
    </row>
    <row r="81" spans="1:7" hidden="1" x14ac:dyDescent="0.2">
      <c r="A81" s="14" t="s">
        <v>37</v>
      </c>
      <c r="B81" s="1" t="s">
        <v>38</v>
      </c>
      <c r="C81" s="11">
        <f>'[1]9.1 ведомства'!G1008</f>
        <v>0</v>
      </c>
      <c r="D81" s="11">
        <f>'[1]9.1 ведомства'!H1008</f>
        <v>0</v>
      </c>
      <c r="E81" s="11">
        <f>'[1]9.1 ведомства'!I1008</f>
        <v>0</v>
      </c>
      <c r="F81" s="11">
        <f>'[1]9.1 ведомства'!J1008</f>
        <v>0</v>
      </c>
      <c r="G81" s="31"/>
    </row>
    <row r="82" spans="1:7" s="32" customFormat="1" x14ac:dyDescent="0.2">
      <c r="A82" s="45" t="s">
        <v>80</v>
      </c>
      <c r="B82" s="45"/>
      <c r="C82" s="36">
        <f>C83+C92+C95</f>
        <v>1351800</v>
      </c>
      <c r="D82" s="36">
        <f>D83+D92+D95</f>
        <v>0</v>
      </c>
      <c r="E82" s="36">
        <f>E83+E92+E95</f>
        <v>1301800</v>
      </c>
      <c r="F82" s="36">
        <f>F83+F92+F95</f>
        <v>0</v>
      </c>
    </row>
    <row r="83" spans="1:7" s="32" customFormat="1" x14ac:dyDescent="0.2">
      <c r="A83" s="42" t="s">
        <v>81</v>
      </c>
      <c r="B83" s="42"/>
      <c r="C83" s="11">
        <f>C84+C86+C90+C88</f>
        <v>310000</v>
      </c>
      <c r="D83" s="11">
        <f>D84+D86+D90+D88</f>
        <v>0</v>
      </c>
      <c r="E83" s="11">
        <f>E84+E86+E90+E88</f>
        <v>260000</v>
      </c>
      <c r="F83" s="11">
        <f>F84+F86+F90+F88</f>
        <v>0</v>
      </c>
    </row>
    <row r="84" spans="1:7" x14ac:dyDescent="0.2">
      <c r="A84" s="14" t="s">
        <v>82</v>
      </c>
      <c r="B84" s="1" t="s">
        <v>27</v>
      </c>
      <c r="C84" s="11">
        <f>C85</f>
        <v>110000</v>
      </c>
      <c r="D84" s="11">
        <f>D85</f>
        <v>0</v>
      </c>
      <c r="E84" s="11">
        <f>E85</f>
        <v>60000</v>
      </c>
      <c r="F84" s="11">
        <f>F85</f>
        <v>0</v>
      </c>
    </row>
    <row r="85" spans="1:7" x14ac:dyDescent="0.2">
      <c r="A85" s="14" t="s">
        <v>46</v>
      </c>
      <c r="B85" s="16" t="s">
        <v>47</v>
      </c>
      <c r="C85" s="11">
        <f>'[1]9.1 ведомства'!G153</f>
        <v>110000</v>
      </c>
      <c r="D85" s="11">
        <f>'[1]9.1 ведомства'!H153</f>
        <v>0</v>
      </c>
      <c r="E85" s="11">
        <f>'[1]9.1 ведомства'!I153</f>
        <v>60000</v>
      </c>
      <c r="F85" s="11">
        <f>'[1]9.1 ведомства'!J153</f>
        <v>0</v>
      </c>
    </row>
    <row r="86" spans="1:7" ht="24" hidden="1" x14ac:dyDescent="0.2">
      <c r="A86" s="14" t="s">
        <v>83</v>
      </c>
      <c r="B86" s="13" t="s">
        <v>84</v>
      </c>
      <c r="C86" s="11">
        <f>C87</f>
        <v>0</v>
      </c>
      <c r="D86" s="11">
        <f>D87</f>
        <v>0</v>
      </c>
      <c r="E86" s="11">
        <f>E87</f>
        <v>0</v>
      </c>
      <c r="F86" s="11">
        <f>F87</f>
        <v>0</v>
      </c>
    </row>
    <row r="87" spans="1:7" hidden="1" x14ac:dyDescent="0.2">
      <c r="A87" s="14" t="s">
        <v>46</v>
      </c>
      <c r="B87" s="16" t="s">
        <v>47</v>
      </c>
      <c r="C87" s="11">
        <f>'[1]9.1 ведомства'!G158</f>
        <v>0</v>
      </c>
      <c r="D87" s="11">
        <f>'[1]9.1 ведомства'!H158</f>
        <v>0</v>
      </c>
      <c r="E87" s="11">
        <f>'[1]9.1 ведомства'!I158</f>
        <v>0</v>
      </c>
      <c r="F87" s="11">
        <f>'[1]9.1 ведомства'!J158</f>
        <v>0</v>
      </c>
    </row>
    <row r="88" spans="1:7" ht="24" hidden="1" x14ac:dyDescent="0.2">
      <c r="A88" s="15" t="s">
        <v>85</v>
      </c>
      <c r="B88" s="13" t="s">
        <v>86</v>
      </c>
      <c r="C88" s="11">
        <f>C89</f>
        <v>0</v>
      </c>
      <c r="D88" s="11">
        <f>D89</f>
        <v>0</v>
      </c>
      <c r="E88" s="11">
        <f>E89</f>
        <v>0</v>
      </c>
      <c r="F88" s="11">
        <f>F89</f>
        <v>0</v>
      </c>
    </row>
    <row r="89" spans="1:7" hidden="1" x14ac:dyDescent="0.2">
      <c r="A89" s="14" t="s">
        <v>46</v>
      </c>
      <c r="B89" s="16" t="s">
        <v>47</v>
      </c>
      <c r="C89" s="11">
        <f>'[1]9.1 ведомства'!G159</f>
        <v>0</v>
      </c>
      <c r="D89" s="11">
        <f>'[1]9.1 ведомства'!H159</f>
        <v>0</v>
      </c>
      <c r="E89" s="11">
        <f>'[1]9.1 ведомства'!I159</f>
        <v>0</v>
      </c>
      <c r="F89" s="11">
        <f>'[1]9.1 ведомства'!J159</f>
        <v>0</v>
      </c>
    </row>
    <row r="90" spans="1:7" x14ac:dyDescent="0.2">
      <c r="A90" s="14" t="s">
        <v>87</v>
      </c>
      <c r="B90" s="1" t="s">
        <v>27</v>
      </c>
      <c r="C90" s="11">
        <f>C91</f>
        <v>200000</v>
      </c>
      <c r="D90" s="11">
        <f>D91</f>
        <v>0</v>
      </c>
      <c r="E90" s="11">
        <f>E91</f>
        <v>200000</v>
      </c>
      <c r="F90" s="11">
        <f>F91</f>
        <v>0</v>
      </c>
    </row>
    <row r="91" spans="1:7" x14ac:dyDescent="0.2">
      <c r="A91" s="14" t="s">
        <v>46</v>
      </c>
      <c r="B91" s="16" t="s">
        <v>47</v>
      </c>
      <c r="C91" s="11">
        <f>'[1]9.1 ведомства'!G161</f>
        <v>200000</v>
      </c>
      <c r="D91" s="11">
        <f>'[1]9.1 ведомства'!H161</f>
        <v>0</v>
      </c>
      <c r="E91" s="11">
        <f>'[1]9.1 ведомства'!I161</f>
        <v>200000</v>
      </c>
      <c r="F91" s="11">
        <f>'[1]9.1 ведомства'!J161</f>
        <v>0</v>
      </c>
    </row>
    <row r="92" spans="1:7" x14ac:dyDescent="0.2">
      <c r="A92" s="42" t="s">
        <v>88</v>
      </c>
      <c r="B92" s="42"/>
      <c r="C92" s="11">
        <f t="shared" ref="C92:F93" si="1">C93</f>
        <v>100000</v>
      </c>
      <c r="D92" s="11">
        <f t="shared" si="1"/>
        <v>0</v>
      </c>
      <c r="E92" s="11">
        <f t="shared" si="1"/>
        <v>100000</v>
      </c>
      <c r="F92" s="11">
        <f t="shared" si="1"/>
        <v>0</v>
      </c>
    </row>
    <row r="93" spans="1:7" x14ac:dyDescent="0.2">
      <c r="A93" s="15" t="s">
        <v>89</v>
      </c>
      <c r="B93" s="1" t="s">
        <v>27</v>
      </c>
      <c r="C93" s="11">
        <f t="shared" si="1"/>
        <v>100000</v>
      </c>
      <c r="D93" s="11">
        <f t="shared" si="1"/>
        <v>0</v>
      </c>
      <c r="E93" s="11">
        <f t="shared" si="1"/>
        <v>100000</v>
      </c>
      <c r="F93" s="11">
        <f t="shared" si="1"/>
        <v>0</v>
      </c>
    </row>
    <row r="94" spans="1:7" x14ac:dyDescent="0.2">
      <c r="A94" s="14" t="s">
        <v>46</v>
      </c>
      <c r="B94" s="16" t="s">
        <v>47</v>
      </c>
      <c r="C94" s="11">
        <f>'[1]9.1 ведомства'!G166</f>
        <v>100000</v>
      </c>
      <c r="D94" s="11">
        <f>'[1]9.1 ведомства'!H166</f>
        <v>0</v>
      </c>
      <c r="E94" s="11">
        <f>'[1]9.1 ведомства'!I166</f>
        <v>100000</v>
      </c>
      <c r="F94" s="11">
        <f>'[1]9.1 ведомства'!J166</f>
        <v>0</v>
      </c>
    </row>
    <row r="95" spans="1:7" x14ac:dyDescent="0.2">
      <c r="A95" s="47" t="s">
        <v>90</v>
      </c>
      <c r="B95" s="48"/>
      <c r="C95" s="11">
        <f>C96+C100+C102+C98</f>
        <v>941800</v>
      </c>
      <c r="D95" s="11">
        <f>D96+D100+D102+D98</f>
        <v>0</v>
      </c>
      <c r="E95" s="11">
        <f>E96+E100+E102+E98</f>
        <v>941800</v>
      </c>
      <c r="F95" s="11">
        <f>F96+F100+F102+F98</f>
        <v>0</v>
      </c>
    </row>
    <row r="96" spans="1:7" hidden="1" x14ac:dyDescent="0.2">
      <c r="A96" s="14" t="s">
        <v>91</v>
      </c>
      <c r="B96" s="1" t="s">
        <v>92</v>
      </c>
      <c r="C96" s="11">
        <f>C97</f>
        <v>0</v>
      </c>
      <c r="D96" s="11">
        <f>D97</f>
        <v>0</v>
      </c>
      <c r="E96" s="11">
        <f>E97</f>
        <v>0</v>
      </c>
      <c r="F96" s="11">
        <f>F97</f>
        <v>0</v>
      </c>
    </row>
    <row r="97" spans="1:6" hidden="1" x14ac:dyDescent="0.2">
      <c r="A97" s="14" t="s">
        <v>50</v>
      </c>
      <c r="B97" s="16" t="s">
        <v>51</v>
      </c>
      <c r="C97" s="11">
        <f>'[1]9.1 ведомства'!G385</f>
        <v>0</v>
      </c>
      <c r="D97" s="11">
        <f>'[1]9.1 ведомства'!H385</f>
        <v>0</v>
      </c>
      <c r="E97" s="11">
        <f>'[1]9.1 ведомства'!I385</f>
        <v>0</v>
      </c>
      <c r="F97" s="11">
        <f>'[1]9.1 ведомства'!J385</f>
        <v>0</v>
      </c>
    </row>
    <row r="98" spans="1:6" ht="24" x14ac:dyDescent="0.2">
      <c r="A98" s="12" t="s">
        <v>93</v>
      </c>
      <c r="B98" s="1" t="s">
        <v>94</v>
      </c>
      <c r="C98" s="11">
        <f>C99</f>
        <v>263700</v>
      </c>
      <c r="D98" s="11">
        <f>D99</f>
        <v>0</v>
      </c>
      <c r="E98" s="11">
        <f>E99</f>
        <v>263700</v>
      </c>
      <c r="F98" s="11">
        <f>F99</f>
        <v>0</v>
      </c>
    </row>
    <row r="99" spans="1:6" ht="24" x14ac:dyDescent="0.2">
      <c r="A99" s="14" t="s">
        <v>16</v>
      </c>
      <c r="B99" s="1" t="s">
        <v>17</v>
      </c>
      <c r="C99" s="11">
        <f>'[1]9.1 ведомства'!G728</f>
        <v>263700</v>
      </c>
      <c r="D99" s="11">
        <f>'[1]9.1 ведомства'!H728</f>
        <v>0</v>
      </c>
      <c r="E99" s="11">
        <f>'[1]9.1 ведомства'!I728</f>
        <v>263700</v>
      </c>
      <c r="F99" s="11">
        <f>'[1]9.1 ведомства'!J728</f>
        <v>0</v>
      </c>
    </row>
    <row r="100" spans="1:6" ht="24" x14ac:dyDescent="0.2">
      <c r="A100" s="14" t="s">
        <v>95</v>
      </c>
      <c r="B100" s="1" t="s">
        <v>96</v>
      </c>
      <c r="C100" s="11">
        <f>C101</f>
        <v>100400</v>
      </c>
      <c r="D100" s="11">
        <f>D101</f>
        <v>0</v>
      </c>
      <c r="E100" s="11">
        <f>E101</f>
        <v>100400</v>
      </c>
      <c r="F100" s="11">
        <f>F101</f>
        <v>0</v>
      </c>
    </row>
    <row r="101" spans="1:6" ht="24" x14ac:dyDescent="0.2">
      <c r="A101" s="14" t="s">
        <v>16</v>
      </c>
      <c r="B101" s="1" t="s">
        <v>17</v>
      </c>
      <c r="C101" s="11">
        <f>'[1]9.1 ведомства'!G604</f>
        <v>100400</v>
      </c>
      <c r="D101" s="11">
        <f>'[1]9.1 ведомства'!H604</f>
        <v>0</v>
      </c>
      <c r="E101" s="11">
        <f>'[1]9.1 ведомства'!I604</f>
        <v>100400</v>
      </c>
      <c r="F101" s="11">
        <f>'[1]9.1 ведомства'!J604</f>
        <v>0</v>
      </c>
    </row>
    <row r="102" spans="1:6" x14ac:dyDescent="0.2">
      <c r="A102" s="14" t="s">
        <v>97</v>
      </c>
      <c r="B102" s="1" t="s">
        <v>98</v>
      </c>
      <c r="C102" s="11">
        <f>C103</f>
        <v>577700</v>
      </c>
      <c r="D102" s="11">
        <f>D103</f>
        <v>0</v>
      </c>
      <c r="E102" s="11">
        <f>E103</f>
        <v>577700</v>
      </c>
      <c r="F102" s="11">
        <f>F103</f>
        <v>0</v>
      </c>
    </row>
    <row r="103" spans="1:6" ht="24" x14ac:dyDescent="0.2">
      <c r="A103" s="14" t="s">
        <v>16</v>
      </c>
      <c r="B103" s="1" t="s">
        <v>17</v>
      </c>
      <c r="C103" s="11">
        <f>'[1]9.1 ведомства'!G606</f>
        <v>577700</v>
      </c>
      <c r="D103" s="11">
        <f>'[1]9.1 ведомства'!H606</f>
        <v>0</v>
      </c>
      <c r="E103" s="11">
        <f>'[1]9.1 ведомства'!I606</f>
        <v>577700</v>
      </c>
      <c r="F103" s="11">
        <f>'[1]9.1 ведомства'!J606</f>
        <v>0</v>
      </c>
    </row>
    <row r="104" spans="1:6" s="32" customFormat="1" x14ac:dyDescent="0.2">
      <c r="A104" s="45" t="s">
        <v>99</v>
      </c>
      <c r="B104" s="45"/>
      <c r="C104" s="36">
        <f>C105+C137+C164</f>
        <v>104097175.35999998</v>
      </c>
      <c r="D104" s="36">
        <f>D105+D137+D164</f>
        <v>3979.87</v>
      </c>
      <c r="E104" s="36">
        <f>E105+E137+E164</f>
        <v>105133785.82999998</v>
      </c>
      <c r="F104" s="36">
        <f>F105+F137+F164</f>
        <v>3979.87</v>
      </c>
    </row>
    <row r="105" spans="1:6" x14ac:dyDescent="0.2">
      <c r="A105" s="42" t="s">
        <v>100</v>
      </c>
      <c r="B105" s="42"/>
      <c r="C105" s="11">
        <f>C106+C108+C110+C114+C116+C118+C121+C112+C123+C125+C127+C129+C131+C133+C135</f>
        <v>94045104.909999996</v>
      </c>
      <c r="D105" s="11">
        <f>D106+D108+D110+D114+D116+D118+D121+D112+D123+D125+D127+D129+D131+D133+D135</f>
        <v>0</v>
      </c>
      <c r="E105" s="11">
        <f>E106+E108+E110+E114+E116+E118+E121+E112+E123+E125+E127+E129+E131+E133+E135</f>
        <v>94670097.179999977</v>
      </c>
      <c r="F105" s="11">
        <f>F106+F108+F110+F114+F116+F118+F121+F112+F123+F125+F127+F129+F131+F133+F135</f>
        <v>0</v>
      </c>
    </row>
    <row r="106" spans="1:6" x14ac:dyDescent="0.2">
      <c r="A106" s="15" t="s">
        <v>101</v>
      </c>
      <c r="B106" s="13" t="s">
        <v>102</v>
      </c>
      <c r="C106" s="11">
        <f>C107</f>
        <v>9744882.4299999997</v>
      </c>
      <c r="D106" s="11">
        <f>D107</f>
        <v>0</v>
      </c>
      <c r="E106" s="11">
        <f>E107</f>
        <v>9744882.4299999997</v>
      </c>
      <c r="F106" s="11">
        <f>F107</f>
        <v>0</v>
      </c>
    </row>
    <row r="107" spans="1:6" x14ac:dyDescent="0.2">
      <c r="A107" s="14" t="s">
        <v>103</v>
      </c>
      <c r="B107" s="1" t="s">
        <v>104</v>
      </c>
      <c r="C107" s="11">
        <f>'[1]9.1 ведомства'!G1144</f>
        <v>9744882.4299999997</v>
      </c>
      <c r="D107" s="11">
        <f>'[1]9.1 ведомства'!H1144</f>
        <v>0</v>
      </c>
      <c r="E107" s="11">
        <f>'[1]9.1 ведомства'!I1144</f>
        <v>9744882.4299999997</v>
      </c>
      <c r="F107" s="11">
        <f>'[1]9.1 ведомства'!J1144</f>
        <v>0</v>
      </c>
    </row>
    <row r="108" spans="1:6" s="33" customFormat="1" ht="24" x14ac:dyDescent="0.25">
      <c r="A108" s="15" t="s">
        <v>105</v>
      </c>
      <c r="B108" s="1" t="s">
        <v>106</v>
      </c>
      <c r="C108" s="11">
        <f>C109</f>
        <v>200000</v>
      </c>
      <c r="D108" s="11">
        <f>D109</f>
        <v>0</v>
      </c>
      <c r="E108" s="11">
        <f>E109</f>
        <v>200000</v>
      </c>
      <c r="F108" s="11">
        <f>F109</f>
        <v>0</v>
      </c>
    </row>
    <row r="109" spans="1:6" x14ac:dyDescent="0.2">
      <c r="A109" s="14" t="s">
        <v>103</v>
      </c>
      <c r="B109" s="1" t="s">
        <v>104</v>
      </c>
      <c r="C109" s="11">
        <f>'[1]9.1 ведомства'!G1158</f>
        <v>200000</v>
      </c>
      <c r="D109" s="11">
        <f>'[1]9.1 ведомства'!H1158</f>
        <v>0</v>
      </c>
      <c r="E109" s="11">
        <f>'[1]9.1 ведомства'!I1158</f>
        <v>200000</v>
      </c>
      <c r="F109" s="11">
        <f>'[1]9.1 ведомства'!J1158</f>
        <v>0</v>
      </c>
    </row>
    <row r="110" spans="1:6" ht="36" x14ac:dyDescent="0.2">
      <c r="A110" s="15" t="s">
        <v>107</v>
      </c>
      <c r="B110" s="1" t="s">
        <v>108</v>
      </c>
      <c r="C110" s="11">
        <f>C111</f>
        <v>600000</v>
      </c>
      <c r="D110" s="11">
        <f>D111</f>
        <v>0</v>
      </c>
      <c r="E110" s="11">
        <f>E111</f>
        <v>600000</v>
      </c>
      <c r="F110" s="11">
        <f>F111</f>
        <v>0</v>
      </c>
    </row>
    <row r="111" spans="1:6" x14ac:dyDescent="0.2">
      <c r="A111" s="14" t="s">
        <v>103</v>
      </c>
      <c r="B111" s="1" t="s">
        <v>104</v>
      </c>
      <c r="C111" s="11">
        <f>'[1]9.1 ведомства'!G1161</f>
        <v>600000</v>
      </c>
      <c r="D111" s="11">
        <f>'[1]9.1 ведомства'!H1161</f>
        <v>0</v>
      </c>
      <c r="E111" s="11">
        <f>'[1]9.1 ведомства'!I1161</f>
        <v>600000</v>
      </c>
      <c r="F111" s="11">
        <f>'[1]9.1 ведомства'!J1161</f>
        <v>0</v>
      </c>
    </row>
    <row r="112" spans="1:6" ht="24" hidden="1" x14ac:dyDescent="0.2">
      <c r="A112" s="15" t="s">
        <v>109</v>
      </c>
      <c r="B112" s="13" t="s">
        <v>110</v>
      </c>
      <c r="C112" s="11">
        <f>C113</f>
        <v>0</v>
      </c>
      <c r="D112" s="11">
        <f>D113</f>
        <v>0</v>
      </c>
      <c r="E112" s="11">
        <f>E113</f>
        <v>0</v>
      </c>
      <c r="F112" s="11">
        <f>F113</f>
        <v>0</v>
      </c>
    </row>
    <row r="113" spans="1:6" hidden="1" x14ac:dyDescent="0.2">
      <c r="A113" s="14" t="s">
        <v>103</v>
      </c>
      <c r="B113" s="1" t="s">
        <v>104</v>
      </c>
      <c r="C113" s="11">
        <f>'[1]9.1 ведомства'!G1165</f>
        <v>0</v>
      </c>
      <c r="D113" s="11">
        <f>'[1]9.1 ведомства'!H1165</f>
        <v>0</v>
      </c>
      <c r="E113" s="11">
        <f>'[1]9.1 ведомства'!I1165</f>
        <v>0</v>
      </c>
      <c r="F113" s="11">
        <f>'[1]9.1 ведомства'!J1165</f>
        <v>0</v>
      </c>
    </row>
    <row r="114" spans="1:6" ht="24" x14ac:dyDescent="0.2">
      <c r="A114" s="15" t="s">
        <v>111</v>
      </c>
      <c r="B114" s="1" t="s">
        <v>112</v>
      </c>
      <c r="C114" s="11">
        <f>C115</f>
        <v>4160158.19</v>
      </c>
      <c r="D114" s="11">
        <f>D115</f>
        <v>0</v>
      </c>
      <c r="E114" s="11">
        <f>E115</f>
        <v>4590000</v>
      </c>
      <c r="F114" s="11">
        <f>F115</f>
        <v>0</v>
      </c>
    </row>
    <row r="115" spans="1:6" x14ac:dyDescent="0.2">
      <c r="A115" s="14" t="s">
        <v>103</v>
      </c>
      <c r="B115" s="1" t="s">
        <v>104</v>
      </c>
      <c r="C115" s="11">
        <f>'[1]9.1 ведомства'!G1167</f>
        <v>4160158.19</v>
      </c>
      <c r="D115" s="11">
        <f>'[1]9.1 ведомства'!H1167</f>
        <v>0</v>
      </c>
      <c r="E115" s="11">
        <f>'[1]9.1 ведомства'!I1167</f>
        <v>4590000</v>
      </c>
      <c r="F115" s="11">
        <f>'[1]9.1 ведомства'!J1167</f>
        <v>0</v>
      </c>
    </row>
    <row r="116" spans="1:6" ht="24" x14ac:dyDescent="0.2">
      <c r="A116" s="15" t="s">
        <v>113</v>
      </c>
      <c r="B116" s="1" t="s">
        <v>114</v>
      </c>
      <c r="C116" s="11">
        <f>C117</f>
        <v>573836.29</v>
      </c>
      <c r="D116" s="11">
        <f>D117</f>
        <v>0</v>
      </c>
      <c r="E116" s="11">
        <f>E117</f>
        <v>573836.29</v>
      </c>
      <c r="F116" s="11">
        <f>F117</f>
        <v>0</v>
      </c>
    </row>
    <row r="117" spans="1:6" x14ac:dyDescent="0.2">
      <c r="A117" s="14" t="s">
        <v>103</v>
      </c>
      <c r="B117" s="1" t="s">
        <v>104</v>
      </c>
      <c r="C117" s="11">
        <f>'[1]9.1 ведомства'!G1199</f>
        <v>573836.29</v>
      </c>
      <c r="D117" s="11">
        <f>'[1]9.1 ведомства'!H1199</f>
        <v>0</v>
      </c>
      <c r="E117" s="11">
        <f>'[1]9.1 ведомства'!I1199</f>
        <v>573836.29</v>
      </c>
      <c r="F117" s="11">
        <f>'[1]9.1 ведомства'!J1199</f>
        <v>0</v>
      </c>
    </row>
    <row r="118" spans="1:6" ht="24" x14ac:dyDescent="0.2">
      <c r="A118" s="15" t="s">
        <v>115</v>
      </c>
      <c r="B118" s="13" t="s">
        <v>15</v>
      </c>
      <c r="C118" s="11">
        <f>C119+C120</f>
        <v>1690728</v>
      </c>
      <c r="D118" s="11">
        <f>D119+D120</f>
        <v>0</v>
      </c>
      <c r="E118" s="11">
        <f>E119+E120</f>
        <v>1690728</v>
      </c>
      <c r="F118" s="11">
        <f>F119+F120</f>
        <v>0</v>
      </c>
    </row>
    <row r="119" spans="1:6" x14ac:dyDescent="0.2">
      <c r="A119" s="19" t="s">
        <v>103</v>
      </c>
      <c r="B119" s="1" t="s">
        <v>104</v>
      </c>
      <c r="C119" s="11">
        <f>'[1]9.1 ведомства'!G1202+'[1]9.1 ведомства'!G1172</f>
        <v>690728</v>
      </c>
      <c r="D119" s="11">
        <f>'[1]9.1 ведомства'!H1202+'[1]9.1 ведомства'!H1172</f>
        <v>0</v>
      </c>
      <c r="E119" s="11">
        <f>'[1]9.1 ведомства'!I1202+'[1]9.1 ведомства'!I1172</f>
        <v>690728</v>
      </c>
      <c r="F119" s="11">
        <f>'[1]9.1 ведомства'!J1202+'[1]9.1 ведомства'!J1172</f>
        <v>0</v>
      </c>
    </row>
    <row r="120" spans="1:6" x14ac:dyDescent="0.2">
      <c r="A120" s="19" t="s">
        <v>37</v>
      </c>
      <c r="B120" s="1" t="s">
        <v>38</v>
      </c>
      <c r="C120" s="11">
        <f>'[1]9.1 ведомства'!G768</f>
        <v>1000000</v>
      </c>
      <c r="D120" s="11">
        <f>'[1]9.1 ведомства'!H768</f>
        <v>0</v>
      </c>
      <c r="E120" s="11">
        <f>'[1]9.1 ведомства'!I768</f>
        <v>1000000</v>
      </c>
      <c r="F120" s="11">
        <f>'[1]9.1 ведомства'!J768</f>
        <v>0</v>
      </c>
    </row>
    <row r="121" spans="1:6" ht="24" x14ac:dyDescent="0.2">
      <c r="A121" s="12" t="s">
        <v>116</v>
      </c>
      <c r="B121" s="13" t="s">
        <v>117</v>
      </c>
      <c r="C121" s="11">
        <f>C122</f>
        <v>25140728.32</v>
      </c>
      <c r="D121" s="11">
        <f>D122</f>
        <v>0</v>
      </c>
      <c r="E121" s="11">
        <f>E122</f>
        <v>25140728.32</v>
      </c>
      <c r="F121" s="11">
        <f>F122</f>
        <v>0</v>
      </c>
    </row>
    <row r="122" spans="1:6" x14ac:dyDescent="0.2">
      <c r="A122" s="19" t="s">
        <v>103</v>
      </c>
      <c r="B122" s="1" t="s">
        <v>104</v>
      </c>
      <c r="C122" s="11">
        <f>'[1]9.1 ведомства'!G1173+'[1]9.1 ведомства'!G1204</f>
        <v>25140728.32</v>
      </c>
      <c r="D122" s="11">
        <f>'[1]9.1 ведомства'!H1173+'[1]9.1 ведомства'!H1204</f>
        <v>0</v>
      </c>
      <c r="E122" s="11">
        <f>'[1]9.1 ведомства'!I1173+'[1]9.1 ведомства'!I1204</f>
        <v>25140728.32</v>
      </c>
      <c r="F122" s="11">
        <f>'[1]9.1 ведомства'!J1173+'[1]9.1 ведомства'!J1204</f>
        <v>0</v>
      </c>
    </row>
    <row r="123" spans="1:6" ht="24" x14ac:dyDescent="0.2">
      <c r="A123" s="12" t="s">
        <v>118</v>
      </c>
      <c r="B123" s="1" t="s">
        <v>19</v>
      </c>
      <c r="C123" s="11">
        <f>C124</f>
        <v>39132067.75</v>
      </c>
      <c r="D123" s="11">
        <f>D124</f>
        <v>0</v>
      </c>
      <c r="E123" s="11">
        <f>E124</f>
        <v>39132067.75</v>
      </c>
      <c r="F123" s="11">
        <f>F124</f>
        <v>0</v>
      </c>
    </row>
    <row r="124" spans="1:6" x14ac:dyDescent="0.2">
      <c r="A124" s="19" t="s">
        <v>37</v>
      </c>
      <c r="B124" s="1" t="s">
        <v>38</v>
      </c>
      <c r="C124" s="11">
        <f>'[1]9.1 ведомства'!G770</f>
        <v>39132067.75</v>
      </c>
      <c r="D124" s="11">
        <f>'[1]9.1 ведомства'!H770</f>
        <v>0</v>
      </c>
      <c r="E124" s="11">
        <f>'[1]9.1 ведомства'!I770</f>
        <v>39132067.75</v>
      </c>
      <c r="F124" s="11">
        <f>'[1]9.1 ведомства'!J770</f>
        <v>0</v>
      </c>
    </row>
    <row r="125" spans="1:6" x14ac:dyDescent="0.2">
      <c r="A125" s="12" t="s">
        <v>119</v>
      </c>
      <c r="B125" s="1" t="s">
        <v>21</v>
      </c>
      <c r="C125" s="11">
        <f>C126</f>
        <v>678024.85</v>
      </c>
      <c r="D125" s="11">
        <f>D126</f>
        <v>0</v>
      </c>
      <c r="E125" s="11">
        <f>E126</f>
        <v>678024.85</v>
      </c>
      <c r="F125" s="11">
        <f>F126</f>
        <v>0</v>
      </c>
    </row>
    <row r="126" spans="1:6" x14ac:dyDescent="0.2">
      <c r="A126" s="19" t="s">
        <v>37</v>
      </c>
      <c r="B126" s="1" t="s">
        <v>38</v>
      </c>
      <c r="C126" s="11">
        <f>'[1]9.1 ведомства'!G772</f>
        <v>678024.85</v>
      </c>
      <c r="D126" s="11">
        <f>'[1]9.1 ведомства'!H772</f>
        <v>0</v>
      </c>
      <c r="E126" s="11">
        <f>'[1]9.1 ведомства'!I772</f>
        <v>678024.85</v>
      </c>
      <c r="F126" s="11">
        <f>'[1]9.1 ведомства'!J772</f>
        <v>0</v>
      </c>
    </row>
    <row r="127" spans="1:6" x14ac:dyDescent="0.2">
      <c r="A127" s="12" t="s">
        <v>120</v>
      </c>
      <c r="B127" s="1" t="s">
        <v>23</v>
      </c>
      <c r="C127" s="11">
        <f>C128</f>
        <v>6278761.5899999999</v>
      </c>
      <c r="D127" s="11">
        <f>D128</f>
        <v>0</v>
      </c>
      <c r="E127" s="11">
        <f>E128</f>
        <v>6473912.0499999998</v>
      </c>
      <c r="F127" s="11">
        <f>F128</f>
        <v>0</v>
      </c>
    </row>
    <row r="128" spans="1:6" x14ac:dyDescent="0.2">
      <c r="A128" s="19" t="s">
        <v>37</v>
      </c>
      <c r="B128" s="1" t="s">
        <v>38</v>
      </c>
      <c r="C128" s="11">
        <f>'[1]9.1 ведомства'!G774</f>
        <v>6278761.5899999999</v>
      </c>
      <c r="D128" s="11">
        <f>'[1]9.1 ведомства'!H774</f>
        <v>0</v>
      </c>
      <c r="E128" s="11">
        <f>'[1]9.1 ведомства'!I774</f>
        <v>6473912.0499999998</v>
      </c>
      <c r="F128" s="11">
        <f>'[1]9.1 ведомства'!J774</f>
        <v>0</v>
      </c>
    </row>
    <row r="129" spans="1:6" ht="24" x14ac:dyDescent="0.2">
      <c r="A129" s="12" t="s">
        <v>121</v>
      </c>
      <c r="B129" s="1" t="s">
        <v>25</v>
      </c>
      <c r="C129" s="11">
        <f>C130</f>
        <v>5845917.4900000002</v>
      </c>
      <c r="D129" s="11">
        <f>D130</f>
        <v>0</v>
      </c>
      <c r="E129" s="11">
        <f>E130</f>
        <v>5845917.4900000002</v>
      </c>
      <c r="F129" s="11">
        <f>F130</f>
        <v>0</v>
      </c>
    </row>
    <row r="130" spans="1:6" x14ac:dyDescent="0.2">
      <c r="A130" s="19" t="s">
        <v>37</v>
      </c>
      <c r="B130" s="1" t="s">
        <v>38</v>
      </c>
      <c r="C130" s="11">
        <f>'[1]9.1 ведомства'!G776</f>
        <v>5845917.4900000002</v>
      </c>
      <c r="D130" s="11">
        <f>'[1]9.1 ведомства'!H776</f>
        <v>0</v>
      </c>
      <c r="E130" s="11">
        <f>'[1]9.1 ведомства'!I776</f>
        <v>5845917.4900000002</v>
      </c>
      <c r="F130" s="11">
        <f>'[1]9.1 ведомства'!J776</f>
        <v>0</v>
      </c>
    </row>
    <row r="131" spans="1:6" hidden="1" x14ac:dyDescent="0.2">
      <c r="A131" s="12" t="s">
        <v>122</v>
      </c>
      <c r="B131" s="13" t="s">
        <v>123</v>
      </c>
      <c r="C131" s="11">
        <f>C132</f>
        <v>0</v>
      </c>
      <c r="D131" s="11">
        <f>D132</f>
        <v>0</v>
      </c>
      <c r="E131" s="11">
        <f>E132</f>
        <v>0</v>
      </c>
      <c r="F131" s="11">
        <f>F132</f>
        <v>0</v>
      </c>
    </row>
    <row r="132" spans="1:6" hidden="1" x14ac:dyDescent="0.2">
      <c r="A132" s="19" t="s">
        <v>37</v>
      </c>
      <c r="B132" s="1" t="s">
        <v>38</v>
      </c>
      <c r="C132" s="11">
        <f>'[1]9.1 ведомства'!G778</f>
        <v>0</v>
      </c>
      <c r="D132" s="11">
        <f>'[1]9.1 ведомства'!H778</f>
        <v>0</v>
      </c>
      <c r="E132" s="11">
        <f>'[1]9.1 ведомства'!I778</f>
        <v>0</v>
      </c>
      <c r="F132" s="11">
        <f>'[1]9.1 ведомства'!J778</f>
        <v>0</v>
      </c>
    </row>
    <row r="133" spans="1:6" hidden="1" x14ac:dyDescent="0.2">
      <c r="A133" s="12" t="s">
        <v>124</v>
      </c>
      <c r="B133" s="13" t="s">
        <v>125</v>
      </c>
      <c r="C133" s="11">
        <f>C134</f>
        <v>0</v>
      </c>
      <c r="D133" s="11">
        <f>D134</f>
        <v>0</v>
      </c>
      <c r="E133" s="11">
        <f>E134</f>
        <v>0</v>
      </c>
      <c r="F133" s="11">
        <f>F134</f>
        <v>0</v>
      </c>
    </row>
    <row r="134" spans="1:6" hidden="1" x14ac:dyDescent="0.2">
      <c r="A134" s="19" t="s">
        <v>37</v>
      </c>
      <c r="B134" s="1" t="s">
        <v>38</v>
      </c>
      <c r="C134" s="11">
        <f>'[1]9.1 ведомства'!G780</f>
        <v>0</v>
      </c>
      <c r="D134" s="11">
        <f>'[1]9.1 ведомства'!H780</f>
        <v>0</v>
      </c>
      <c r="E134" s="11">
        <f>'[1]9.1 ведомства'!I780</f>
        <v>0</v>
      </c>
      <c r="F134" s="11">
        <f>'[1]9.1 ведомства'!J780</f>
        <v>0</v>
      </c>
    </row>
    <row r="135" spans="1:6" hidden="1" x14ac:dyDescent="0.2">
      <c r="A135" s="12" t="s">
        <v>126</v>
      </c>
      <c r="B135" s="13" t="s">
        <v>127</v>
      </c>
      <c r="C135" s="11">
        <f>C136</f>
        <v>0</v>
      </c>
      <c r="D135" s="11">
        <f>D136</f>
        <v>0</v>
      </c>
      <c r="E135" s="11">
        <f>E136</f>
        <v>0</v>
      </c>
      <c r="F135" s="11">
        <f>F136</f>
        <v>0</v>
      </c>
    </row>
    <row r="136" spans="1:6" hidden="1" x14ac:dyDescent="0.2">
      <c r="A136" s="19" t="s">
        <v>37</v>
      </c>
      <c r="B136" s="1" t="s">
        <v>38</v>
      </c>
      <c r="C136" s="11">
        <f>'[1]9.1 ведомства'!G782</f>
        <v>0</v>
      </c>
      <c r="D136" s="11">
        <f>'[1]9.1 ведомства'!H782</f>
        <v>0</v>
      </c>
      <c r="E136" s="11">
        <f>'[1]9.1 ведомства'!I782</f>
        <v>0</v>
      </c>
      <c r="F136" s="11">
        <f>'[1]9.1 ведомства'!J782</f>
        <v>0</v>
      </c>
    </row>
    <row r="137" spans="1:6" x14ac:dyDescent="0.2">
      <c r="A137" s="42" t="s">
        <v>128</v>
      </c>
      <c r="B137" s="42"/>
      <c r="C137" s="11">
        <f>C138+C147+C152+C156+C161+C154</f>
        <v>4409886.8800000008</v>
      </c>
      <c r="D137" s="11">
        <f>D138+D147+D152+D156+D161+D154</f>
        <v>3979.87</v>
      </c>
      <c r="E137" s="11">
        <f>E138+E147+E152+E156+E161+E154</f>
        <v>4580359.6100000003</v>
      </c>
      <c r="F137" s="11">
        <f>F138+F147+F152+F156+F161+F154</f>
        <v>3979.87</v>
      </c>
    </row>
    <row r="138" spans="1:6" ht="24" x14ac:dyDescent="0.2">
      <c r="A138" s="15" t="s">
        <v>129</v>
      </c>
      <c r="B138" s="1" t="s">
        <v>130</v>
      </c>
      <c r="C138" s="11">
        <f>SUM(C139:C146)</f>
        <v>2315680.27</v>
      </c>
      <c r="D138" s="11">
        <f>SUM(D139:D146)</f>
        <v>0</v>
      </c>
      <c r="E138" s="11">
        <f>SUM(E139:E146)</f>
        <v>2506153</v>
      </c>
      <c r="F138" s="11">
        <f>SUM(F139:F146)</f>
        <v>0</v>
      </c>
    </row>
    <row r="139" spans="1:6" x14ac:dyDescent="0.2">
      <c r="A139" s="14" t="s">
        <v>46</v>
      </c>
      <c r="B139" s="16" t="s">
        <v>47</v>
      </c>
      <c r="C139" s="11">
        <f>'[1]9.1 ведомства'!G66</f>
        <v>670000</v>
      </c>
      <c r="D139" s="11">
        <f>'[1]9.1 ведомства'!H66</f>
        <v>0</v>
      </c>
      <c r="E139" s="11">
        <f>'[1]9.1 ведомства'!I66</f>
        <v>860510</v>
      </c>
      <c r="F139" s="11">
        <f>'[1]9.1 ведомства'!J66</f>
        <v>0</v>
      </c>
    </row>
    <row r="140" spans="1:6" x14ac:dyDescent="0.2">
      <c r="A140" s="14" t="s">
        <v>48</v>
      </c>
      <c r="B140" s="16" t="s">
        <v>49</v>
      </c>
      <c r="C140" s="11">
        <f>'[1]9.1 ведомства'!G234</f>
        <v>113000</v>
      </c>
      <c r="D140" s="11">
        <f>'[1]9.1 ведомства'!H234</f>
        <v>0</v>
      </c>
      <c r="E140" s="11">
        <f>'[1]9.1 ведомства'!I234</f>
        <v>113000</v>
      </c>
      <c r="F140" s="11">
        <f>'[1]9.1 ведомства'!J234</f>
        <v>0</v>
      </c>
    </row>
    <row r="141" spans="1:6" x14ac:dyDescent="0.2">
      <c r="A141" s="14" t="s">
        <v>50</v>
      </c>
      <c r="B141" s="16" t="s">
        <v>51</v>
      </c>
      <c r="C141" s="11">
        <f>'[1]9.1 ведомства'!G303</f>
        <v>163500</v>
      </c>
      <c r="D141" s="11">
        <f>'[1]9.1 ведомства'!H303</f>
        <v>0</v>
      </c>
      <c r="E141" s="11">
        <f>'[1]9.1 ведомства'!I303</f>
        <v>163500</v>
      </c>
      <c r="F141" s="11">
        <f>'[1]9.1 ведомства'!J303</f>
        <v>0</v>
      </c>
    </row>
    <row r="142" spans="1:6" ht="24" x14ac:dyDescent="0.2">
      <c r="A142" s="14" t="s">
        <v>16</v>
      </c>
      <c r="B142" s="1" t="s">
        <v>17</v>
      </c>
      <c r="C142" s="11">
        <f>'[1]9.1 ведомства'!G547</f>
        <v>56000</v>
      </c>
      <c r="D142" s="11">
        <f>'[1]9.1 ведомства'!H547</f>
        <v>0</v>
      </c>
      <c r="E142" s="11">
        <f>'[1]9.1 ведомства'!I547</f>
        <v>56000</v>
      </c>
      <c r="F142" s="11">
        <f>'[1]9.1 ведомства'!J547</f>
        <v>0</v>
      </c>
    </row>
    <row r="143" spans="1:6" x14ac:dyDescent="0.2">
      <c r="A143" s="14" t="s">
        <v>37</v>
      </c>
      <c r="B143" s="1" t="s">
        <v>38</v>
      </c>
      <c r="C143" s="11">
        <f>'[1]9.1 ведомства'!G787</f>
        <v>286900</v>
      </c>
      <c r="D143" s="11">
        <f>'[1]9.1 ведомства'!H787</f>
        <v>0</v>
      </c>
      <c r="E143" s="11">
        <f>'[1]9.1 ведомства'!I787</f>
        <v>286900</v>
      </c>
      <c r="F143" s="11">
        <f>'[1]9.1 ведомства'!J787</f>
        <v>0</v>
      </c>
    </row>
    <row r="144" spans="1:6" x14ac:dyDescent="0.2">
      <c r="A144" s="14" t="s">
        <v>131</v>
      </c>
      <c r="B144" s="16" t="s">
        <v>132</v>
      </c>
      <c r="C144" s="11">
        <f>'[1]9.1 ведомства'!G1094</f>
        <v>251000</v>
      </c>
      <c r="D144" s="11">
        <f>'[1]9.1 ведомства'!H1094</f>
        <v>0</v>
      </c>
      <c r="E144" s="11">
        <f>'[1]9.1 ведомства'!I1094</f>
        <v>251000</v>
      </c>
      <c r="F144" s="11">
        <f>'[1]9.1 ведомства'!J1094</f>
        <v>0</v>
      </c>
    </row>
    <row r="145" spans="1:6" x14ac:dyDescent="0.2">
      <c r="A145" s="14" t="s">
        <v>133</v>
      </c>
      <c r="B145" s="16" t="s">
        <v>134</v>
      </c>
      <c r="C145" s="11">
        <f>'[1]9.1 ведомства'!G1132</f>
        <v>130037.27</v>
      </c>
      <c r="D145" s="11">
        <f>'[1]9.1 ведомства'!H1132</f>
        <v>0</v>
      </c>
      <c r="E145" s="11">
        <f>'[1]9.1 ведомства'!I1132</f>
        <v>130000</v>
      </c>
      <c r="F145" s="11">
        <f>'[1]9.1 ведомства'!J1132</f>
        <v>0</v>
      </c>
    </row>
    <row r="146" spans="1:6" x14ac:dyDescent="0.2">
      <c r="A146" s="14" t="s">
        <v>103</v>
      </c>
      <c r="B146" s="1" t="s">
        <v>104</v>
      </c>
      <c r="C146" s="11">
        <f>'[1]9.1 ведомства'!G1180</f>
        <v>645243</v>
      </c>
      <c r="D146" s="11">
        <f>'[1]9.1 ведомства'!H1180</f>
        <v>0</v>
      </c>
      <c r="E146" s="11">
        <f>'[1]9.1 ведомства'!I1180</f>
        <v>645243</v>
      </c>
      <c r="F146" s="11">
        <f>'[1]9.1 ведомства'!J1180</f>
        <v>0</v>
      </c>
    </row>
    <row r="147" spans="1:6" ht="24" x14ac:dyDescent="0.2">
      <c r="A147" s="15" t="s">
        <v>135</v>
      </c>
      <c r="B147" s="1" t="s">
        <v>130</v>
      </c>
      <c r="C147" s="11">
        <f>SUM(C148:C151)</f>
        <v>610000</v>
      </c>
      <c r="D147" s="11">
        <f>SUM(D148:D151)</f>
        <v>0</v>
      </c>
      <c r="E147" s="11">
        <f>SUM(E148:E151)</f>
        <v>590000</v>
      </c>
      <c r="F147" s="11">
        <f>SUM(F148:F151)</f>
        <v>0</v>
      </c>
    </row>
    <row r="148" spans="1:6" x14ac:dyDescent="0.2">
      <c r="A148" s="14" t="s">
        <v>46</v>
      </c>
      <c r="B148" s="16" t="s">
        <v>47</v>
      </c>
      <c r="C148" s="11">
        <f>'[1]9.1 ведомства'!G69</f>
        <v>515000</v>
      </c>
      <c r="D148" s="11">
        <f>'[1]9.1 ведомства'!H69</f>
        <v>0</v>
      </c>
      <c r="E148" s="11">
        <f>'[1]9.1 ведомства'!I69</f>
        <v>515000</v>
      </c>
      <c r="F148" s="11">
        <f>'[1]9.1 ведомства'!J69</f>
        <v>0</v>
      </c>
    </row>
    <row r="149" spans="1:6" x14ac:dyDescent="0.2">
      <c r="A149" s="14" t="s">
        <v>48</v>
      </c>
      <c r="B149" s="16" t="s">
        <v>49</v>
      </c>
      <c r="C149" s="11">
        <f>'[1]9.1 ведомства'!G237</f>
        <v>29500</v>
      </c>
      <c r="D149" s="11">
        <f>'[1]9.1 ведомства'!H237</f>
        <v>0</v>
      </c>
      <c r="E149" s="11">
        <f>'[1]9.1 ведомства'!I237</f>
        <v>29500</v>
      </c>
      <c r="F149" s="11">
        <f>'[1]9.1 ведомства'!J237</f>
        <v>0</v>
      </c>
    </row>
    <row r="150" spans="1:6" x14ac:dyDescent="0.2">
      <c r="A150" s="14" t="s">
        <v>37</v>
      </c>
      <c r="B150" s="1" t="s">
        <v>38</v>
      </c>
      <c r="C150" s="11">
        <f>'[1]9.1 ведомства'!G789</f>
        <v>15500</v>
      </c>
      <c r="D150" s="11">
        <f>'[1]9.1 ведомства'!H789</f>
        <v>0</v>
      </c>
      <c r="E150" s="11">
        <f>'[1]9.1 ведомства'!I789</f>
        <v>15500</v>
      </c>
      <c r="F150" s="11">
        <f>'[1]9.1 ведомства'!J789</f>
        <v>0</v>
      </c>
    </row>
    <row r="151" spans="1:6" x14ac:dyDescent="0.2">
      <c r="A151" s="14" t="s">
        <v>131</v>
      </c>
      <c r="B151" s="16" t="s">
        <v>132</v>
      </c>
      <c r="C151" s="11">
        <f>'[1]9.1 ведомства'!G1096</f>
        <v>50000</v>
      </c>
      <c r="D151" s="11">
        <f>'[1]9.1 ведомства'!H1096</f>
        <v>0</v>
      </c>
      <c r="E151" s="11">
        <f>'[1]9.1 ведомства'!I1096</f>
        <v>30000</v>
      </c>
      <c r="F151" s="11">
        <f>'[1]9.1 ведомства'!J1096</f>
        <v>0</v>
      </c>
    </row>
    <row r="152" spans="1:6" ht="24" x14ac:dyDescent="0.2">
      <c r="A152" s="15" t="s">
        <v>136</v>
      </c>
      <c r="B152" s="13" t="s">
        <v>137</v>
      </c>
      <c r="C152" s="11">
        <f>C153</f>
        <v>3979.87</v>
      </c>
      <c r="D152" s="11">
        <f>D153</f>
        <v>3979.87</v>
      </c>
      <c r="E152" s="11">
        <f>E153</f>
        <v>3979.87</v>
      </c>
      <c r="F152" s="11">
        <f>F153</f>
        <v>3979.87</v>
      </c>
    </row>
    <row r="153" spans="1:6" x14ac:dyDescent="0.2">
      <c r="A153" s="14" t="s">
        <v>46</v>
      </c>
      <c r="B153" s="16" t="s">
        <v>47</v>
      </c>
      <c r="C153" s="11">
        <f>'[1]9.1 ведомства'!G125</f>
        <v>3979.87</v>
      </c>
      <c r="D153" s="11">
        <f>'[1]9.1 ведомства'!H125</f>
        <v>3979.87</v>
      </c>
      <c r="E153" s="11">
        <f>'[1]9.1 ведомства'!I125</f>
        <v>3979.87</v>
      </c>
      <c r="F153" s="11">
        <f>'[1]9.1 ведомства'!J125</f>
        <v>3979.87</v>
      </c>
    </row>
    <row r="154" spans="1:6" ht="24" x14ac:dyDescent="0.2">
      <c r="A154" s="1" t="s">
        <v>138</v>
      </c>
      <c r="B154" s="13" t="s">
        <v>139</v>
      </c>
      <c r="C154" s="11">
        <f>C155</f>
        <v>826.74</v>
      </c>
      <c r="D154" s="11">
        <f>D155</f>
        <v>0</v>
      </c>
      <c r="E154" s="11">
        <f>E155</f>
        <v>826.74</v>
      </c>
      <c r="F154" s="11">
        <f>F155</f>
        <v>0</v>
      </c>
    </row>
    <row r="155" spans="1:6" x14ac:dyDescent="0.2">
      <c r="A155" s="14" t="s">
        <v>46</v>
      </c>
      <c r="B155" s="16" t="s">
        <v>47</v>
      </c>
      <c r="C155" s="11">
        <f>'[1]9.1 ведомства'!G127</f>
        <v>826.74</v>
      </c>
      <c r="D155" s="11">
        <f>'[1]9.1 ведомства'!H127</f>
        <v>0</v>
      </c>
      <c r="E155" s="11">
        <f>'[1]9.1 ведомства'!I127</f>
        <v>826.74</v>
      </c>
      <c r="F155" s="11">
        <f>'[1]9.1 ведомства'!J127</f>
        <v>0</v>
      </c>
    </row>
    <row r="156" spans="1:6" ht="24" x14ac:dyDescent="0.2">
      <c r="A156" s="15" t="s">
        <v>140</v>
      </c>
      <c r="B156" s="1" t="s">
        <v>130</v>
      </c>
      <c r="C156" s="11">
        <f>SUM(C157:C160)</f>
        <v>274000</v>
      </c>
      <c r="D156" s="11">
        <f>SUM(D157:D160)</f>
        <v>0</v>
      </c>
      <c r="E156" s="11">
        <f>SUM(E157:E160)</f>
        <v>274000</v>
      </c>
      <c r="F156" s="11">
        <f>SUM(F157:F160)</f>
        <v>0</v>
      </c>
    </row>
    <row r="157" spans="1:6" x14ac:dyDescent="0.2">
      <c r="A157" s="14" t="s">
        <v>46</v>
      </c>
      <c r="B157" s="16" t="s">
        <v>47</v>
      </c>
      <c r="C157" s="11">
        <f>'[1]9.1 ведомства'!G72</f>
        <v>130000</v>
      </c>
      <c r="D157" s="11">
        <f>'[1]9.1 ведомства'!H72</f>
        <v>0</v>
      </c>
      <c r="E157" s="11">
        <f>'[1]9.1 ведомства'!I72</f>
        <v>130000</v>
      </c>
      <c r="F157" s="11">
        <f>'[1]9.1 ведомства'!J72</f>
        <v>0</v>
      </c>
    </row>
    <row r="158" spans="1:6" x14ac:dyDescent="0.2">
      <c r="A158" s="14" t="s">
        <v>48</v>
      </c>
      <c r="B158" s="16" t="s">
        <v>49</v>
      </c>
      <c r="C158" s="11">
        <f>'[1]9.1 ведомства'!G240</f>
        <v>42000</v>
      </c>
      <c r="D158" s="11">
        <f>'[1]9.1 ведомства'!H240</f>
        <v>0</v>
      </c>
      <c r="E158" s="11">
        <f>'[1]9.1 ведомства'!I240</f>
        <v>42000</v>
      </c>
      <c r="F158" s="11">
        <f>'[1]9.1 ведомства'!J240</f>
        <v>0</v>
      </c>
    </row>
    <row r="159" spans="1:6" x14ac:dyDescent="0.2">
      <c r="A159" s="14" t="s">
        <v>141</v>
      </c>
      <c r="B159" s="16" t="s">
        <v>132</v>
      </c>
      <c r="C159" s="11">
        <f>'[1]9.1 ведомства'!G1099</f>
        <v>72000</v>
      </c>
      <c r="D159" s="11">
        <f>'[1]9.1 ведомства'!H1099</f>
        <v>0</v>
      </c>
      <c r="E159" s="11">
        <f>'[1]9.1 ведомства'!I1099</f>
        <v>72000</v>
      </c>
      <c r="F159" s="11">
        <f>'[1]9.1 ведомства'!J1099</f>
        <v>0</v>
      </c>
    </row>
    <row r="160" spans="1:6" x14ac:dyDescent="0.2">
      <c r="A160" s="14" t="s">
        <v>103</v>
      </c>
      <c r="B160" s="1" t="s">
        <v>104</v>
      </c>
      <c r="C160" s="11">
        <f>'[1]9.1 ведомства'!G1182</f>
        <v>30000</v>
      </c>
      <c r="D160" s="11">
        <f>'[1]9.1 ведомства'!H1182</f>
        <v>0</v>
      </c>
      <c r="E160" s="11">
        <f>'[1]9.1 ведомства'!I1182</f>
        <v>30000</v>
      </c>
      <c r="F160" s="11">
        <f>'[1]9.1 ведомства'!J1182</f>
        <v>0</v>
      </c>
    </row>
    <row r="161" spans="1:6" ht="24" x14ac:dyDescent="0.2">
      <c r="A161" s="15" t="s">
        <v>142</v>
      </c>
      <c r="B161" s="1" t="s">
        <v>130</v>
      </c>
      <c r="C161" s="11">
        <f>SUM(C162:C163)</f>
        <v>1205400</v>
      </c>
      <c r="D161" s="11">
        <f>SUM(D162:D163)</f>
        <v>0</v>
      </c>
      <c r="E161" s="11">
        <f>SUM(E162:E163)</f>
        <v>1205400</v>
      </c>
      <c r="F161" s="11">
        <f>SUM(F162:F163)</f>
        <v>0</v>
      </c>
    </row>
    <row r="162" spans="1:6" x14ac:dyDescent="0.2">
      <c r="A162" s="14" t="s">
        <v>46</v>
      </c>
      <c r="B162" s="16" t="s">
        <v>47</v>
      </c>
      <c r="C162" s="11">
        <f>'[1]9.1 ведомства'!G75</f>
        <v>1055000</v>
      </c>
      <c r="D162" s="11">
        <f>'[1]9.1 ведомства'!H75</f>
        <v>0</v>
      </c>
      <c r="E162" s="11">
        <f>'[1]9.1 ведомства'!I75</f>
        <v>1055000</v>
      </c>
      <c r="F162" s="11">
        <f>'[1]9.1 ведомства'!J75</f>
        <v>0</v>
      </c>
    </row>
    <row r="163" spans="1:6" x14ac:dyDescent="0.2">
      <c r="A163" s="14" t="s">
        <v>48</v>
      </c>
      <c r="B163" s="16" t="s">
        <v>49</v>
      </c>
      <c r="C163" s="11">
        <f>'[1]9.1 ведомства'!G243</f>
        <v>150400</v>
      </c>
      <c r="D163" s="11">
        <f>'[1]9.1 ведомства'!H243</f>
        <v>0</v>
      </c>
      <c r="E163" s="11">
        <f>'[1]9.1 ведомства'!I243</f>
        <v>150400</v>
      </c>
      <c r="F163" s="11">
        <f>'[1]9.1 ведомства'!J243</f>
        <v>0</v>
      </c>
    </row>
    <row r="164" spans="1:6" x14ac:dyDescent="0.2">
      <c r="A164" s="42" t="s">
        <v>143</v>
      </c>
      <c r="B164" s="42"/>
      <c r="C164" s="11">
        <f>+C165+C167+C176+C178+C187</f>
        <v>5642183.5700000003</v>
      </c>
      <c r="D164" s="11">
        <f>+D165+D167+D176+D178+D187</f>
        <v>0</v>
      </c>
      <c r="E164" s="11">
        <f>+E165+E167+E176+E178+E187</f>
        <v>5883329.04</v>
      </c>
      <c r="F164" s="11">
        <f>+F165+F167+F176+F178+F187</f>
        <v>0</v>
      </c>
    </row>
    <row r="165" spans="1:6" ht="24" x14ac:dyDescent="0.2">
      <c r="A165" s="15" t="s">
        <v>144</v>
      </c>
      <c r="B165" s="1" t="s">
        <v>145</v>
      </c>
      <c r="C165" s="11">
        <f>C166</f>
        <v>63500</v>
      </c>
      <c r="D165" s="11">
        <f>D166</f>
        <v>0</v>
      </c>
      <c r="E165" s="11">
        <f>E166</f>
        <v>69000</v>
      </c>
      <c r="F165" s="11">
        <f>F166</f>
        <v>0</v>
      </c>
    </row>
    <row r="166" spans="1:6" x14ac:dyDescent="0.2">
      <c r="A166" s="14" t="s">
        <v>133</v>
      </c>
      <c r="B166" s="1" t="s">
        <v>134</v>
      </c>
      <c r="C166" s="11">
        <f>'[1]9.1 ведомства'!G1112</f>
        <v>63500</v>
      </c>
      <c r="D166" s="11">
        <f>'[1]9.1 ведомства'!H1112</f>
        <v>0</v>
      </c>
      <c r="E166" s="11">
        <f>'[1]9.1 ведомства'!I1112</f>
        <v>69000</v>
      </c>
      <c r="F166" s="11">
        <f>'[1]9.1 ведомства'!J1112</f>
        <v>0</v>
      </c>
    </row>
    <row r="167" spans="1:6" x14ac:dyDescent="0.2">
      <c r="A167" s="15" t="s">
        <v>146</v>
      </c>
      <c r="B167" s="13" t="s">
        <v>147</v>
      </c>
      <c r="C167" s="11">
        <f>SUM(C168:C175)</f>
        <v>1440832.84</v>
      </c>
      <c r="D167" s="11">
        <f>SUM(D168:D175)</f>
        <v>0</v>
      </c>
      <c r="E167" s="11">
        <f>SUM(E168:E175)</f>
        <v>1375832.8399999999</v>
      </c>
      <c r="F167" s="11">
        <f>SUM(F168:F175)</f>
        <v>0</v>
      </c>
    </row>
    <row r="168" spans="1:6" x14ac:dyDescent="0.2">
      <c r="A168" s="14" t="s">
        <v>46</v>
      </c>
      <c r="B168" s="1" t="s">
        <v>47</v>
      </c>
      <c r="C168" s="11">
        <f>'[1]9.1 ведомства'!G27</f>
        <v>370000</v>
      </c>
      <c r="D168" s="11">
        <f>'[1]9.1 ведомства'!H27</f>
        <v>0</v>
      </c>
      <c r="E168" s="11">
        <f>'[1]9.1 ведомства'!I27</f>
        <v>370000</v>
      </c>
      <c r="F168" s="11">
        <f>'[1]9.1 ведомства'!J27</f>
        <v>0</v>
      </c>
    </row>
    <row r="169" spans="1:6" x14ac:dyDescent="0.2">
      <c r="A169" s="14" t="s">
        <v>48</v>
      </c>
      <c r="B169" s="1" t="s">
        <v>49</v>
      </c>
      <c r="C169" s="11">
        <f>'[1]9.1 ведомства'!G206</f>
        <v>536800</v>
      </c>
      <c r="D169" s="11">
        <f>'[1]9.1 ведомства'!H206</f>
        <v>0</v>
      </c>
      <c r="E169" s="11">
        <f>'[1]9.1 ведомства'!I206</f>
        <v>536800</v>
      </c>
      <c r="F169" s="11">
        <f>'[1]9.1 ведомства'!J206</f>
        <v>0</v>
      </c>
    </row>
    <row r="170" spans="1:6" x14ac:dyDescent="0.2">
      <c r="A170" s="14" t="s">
        <v>50</v>
      </c>
      <c r="B170" s="16" t="s">
        <v>51</v>
      </c>
      <c r="C170" s="11">
        <f>'[1]9.1 ведомства'!G283</f>
        <v>50000</v>
      </c>
      <c r="D170" s="11">
        <f>'[1]9.1 ведомства'!H283</f>
        <v>0</v>
      </c>
      <c r="E170" s="11">
        <f>'[1]9.1 ведомства'!I283</f>
        <v>50000</v>
      </c>
      <c r="F170" s="11">
        <f>'[1]9.1 ведомства'!J283</f>
        <v>0</v>
      </c>
    </row>
    <row r="171" spans="1:6" ht="24" x14ac:dyDescent="0.2">
      <c r="A171" s="14" t="s">
        <v>16</v>
      </c>
      <c r="B171" s="1" t="s">
        <v>17</v>
      </c>
      <c r="C171" s="11">
        <f>'[1]9.1 ведомства'!G526</f>
        <v>131832.84</v>
      </c>
      <c r="D171" s="11">
        <f>'[1]9.1 ведомства'!H526</f>
        <v>0</v>
      </c>
      <c r="E171" s="11">
        <f>'[1]9.1 ведомства'!I526</f>
        <v>66832.84</v>
      </c>
      <c r="F171" s="11">
        <f>'[1]9.1 ведомства'!J526</f>
        <v>0</v>
      </c>
    </row>
    <row r="172" spans="1:6" x14ac:dyDescent="0.2">
      <c r="A172" s="14" t="s">
        <v>37</v>
      </c>
      <c r="B172" s="1" t="s">
        <v>38</v>
      </c>
      <c r="C172" s="11">
        <f>'[1]9.1 ведомства'!G751</f>
        <v>124700</v>
      </c>
      <c r="D172" s="11">
        <f>'[1]9.1 ведомства'!H751</f>
        <v>0</v>
      </c>
      <c r="E172" s="11">
        <f>'[1]9.1 ведомства'!I751</f>
        <v>124700</v>
      </c>
      <c r="F172" s="11">
        <f>'[1]9.1 ведомства'!J751</f>
        <v>0</v>
      </c>
    </row>
    <row r="173" spans="1:6" x14ac:dyDescent="0.2">
      <c r="A173" s="14" t="s">
        <v>141</v>
      </c>
      <c r="B173" s="1" t="s">
        <v>132</v>
      </c>
      <c r="C173" s="11">
        <f>'[1]9.1 ведомства'!G1070</f>
        <v>80000</v>
      </c>
      <c r="D173" s="11">
        <f>'[1]9.1 ведомства'!H1070</f>
        <v>0</v>
      </c>
      <c r="E173" s="11">
        <f>'[1]9.1 ведомства'!I1070</f>
        <v>80000</v>
      </c>
      <c r="F173" s="11">
        <f>'[1]9.1 ведомства'!J1070</f>
        <v>0</v>
      </c>
    </row>
    <row r="174" spans="1:6" x14ac:dyDescent="0.2">
      <c r="A174" s="14" t="s">
        <v>133</v>
      </c>
      <c r="B174" s="1" t="s">
        <v>134</v>
      </c>
      <c r="C174" s="11">
        <f>'[1]9.1 ведомства'!G1115</f>
        <v>63500</v>
      </c>
      <c r="D174" s="11">
        <f>'[1]9.1 ведомства'!H1115</f>
        <v>0</v>
      </c>
      <c r="E174" s="11">
        <f>'[1]9.1 ведомства'!I1115</f>
        <v>63500</v>
      </c>
      <c r="F174" s="11">
        <f>'[1]9.1 ведомства'!J1115</f>
        <v>0</v>
      </c>
    </row>
    <row r="175" spans="1:6" x14ac:dyDescent="0.2">
      <c r="A175" s="14" t="s">
        <v>103</v>
      </c>
      <c r="B175" s="1" t="s">
        <v>104</v>
      </c>
      <c r="C175" s="11">
        <f>'[1]9.1 ведомства'!G1148</f>
        <v>84000</v>
      </c>
      <c r="D175" s="11">
        <f>'[1]9.1 ведомства'!H1148</f>
        <v>0</v>
      </c>
      <c r="E175" s="11">
        <f>'[1]9.1 ведомства'!I1148</f>
        <v>84000</v>
      </c>
      <c r="F175" s="11">
        <f>'[1]9.1 ведомства'!J1148</f>
        <v>0</v>
      </c>
    </row>
    <row r="176" spans="1:6" x14ac:dyDescent="0.2">
      <c r="A176" s="15" t="s">
        <v>148</v>
      </c>
      <c r="B176" s="13" t="s">
        <v>147</v>
      </c>
      <c r="C176" s="11">
        <f>SUM(C177:C177)</f>
        <v>150000</v>
      </c>
      <c r="D176" s="11">
        <f>SUM(D177:D177)</f>
        <v>0</v>
      </c>
      <c r="E176" s="11">
        <f>SUM(E177:E177)</f>
        <v>150000</v>
      </c>
      <c r="F176" s="11">
        <f>SUM(F177:F177)</f>
        <v>0</v>
      </c>
    </row>
    <row r="177" spans="1:6" x14ac:dyDescent="0.2">
      <c r="A177" s="14" t="s">
        <v>46</v>
      </c>
      <c r="B177" s="1" t="s">
        <v>47</v>
      </c>
      <c r="C177" s="11">
        <f>'[1]9.1 ведомства'!G31</f>
        <v>150000</v>
      </c>
      <c r="D177" s="11">
        <f>'[1]9.1 ведомства'!H31</f>
        <v>0</v>
      </c>
      <c r="E177" s="11">
        <f>'[1]9.1 ведомства'!I31</f>
        <v>150000</v>
      </c>
      <c r="F177" s="11">
        <f>'[1]9.1 ведомства'!J31</f>
        <v>0</v>
      </c>
    </row>
    <row r="178" spans="1:6" ht="24" x14ac:dyDescent="0.2">
      <c r="A178" s="14" t="s">
        <v>149</v>
      </c>
      <c r="B178" s="13" t="s">
        <v>15</v>
      </c>
      <c r="C178" s="11">
        <f>SUM(C179:C186)</f>
        <v>2275400</v>
      </c>
      <c r="D178" s="11">
        <f>SUM(D179:D186)</f>
        <v>0</v>
      </c>
      <c r="E178" s="11">
        <f>SUM(E179:E186)</f>
        <v>2610400</v>
      </c>
      <c r="F178" s="11">
        <f>SUM(F179:F186)</f>
        <v>0</v>
      </c>
    </row>
    <row r="179" spans="1:6" x14ac:dyDescent="0.2">
      <c r="A179" s="14" t="s">
        <v>46</v>
      </c>
      <c r="B179" s="16" t="s">
        <v>47</v>
      </c>
      <c r="C179" s="11">
        <f>'[1]9.1 ведомства'!G34</f>
        <v>920000</v>
      </c>
      <c r="D179" s="11">
        <f>'[1]9.1 ведомства'!H34</f>
        <v>0</v>
      </c>
      <c r="E179" s="11">
        <f>'[1]9.1 ведомства'!I34</f>
        <v>920000</v>
      </c>
      <c r="F179" s="11">
        <f>'[1]9.1 ведомства'!J34</f>
        <v>0</v>
      </c>
    </row>
    <row r="180" spans="1:6" x14ac:dyDescent="0.2">
      <c r="A180" s="14" t="s">
        <v>48</v>
      </c>
      <c r="B180" s="16" t="s">
        <v>49</v>
      </c>
      <c r="C180" s="11">
        <f>'[1]9.1 ведомства'!G210</f>
        <v>480000</v>
      </c>
      <c r="D180" s="11">
        <f>'[1]9.1 ведомства'!H210</f>
        <v>0</v>
      </c>
      <c r="E180" s="11">
        <f>'[1]9.1 ведомства'!I210</f>
        <v>491000</v>
      </c>
      <c r="F180" s="11">
        <f>'[1]9.1 ведомства'!J210</f>
        <v>0</v>
      </c>
    </row>
    <row r="181" spans="1:6" hidden="1" x14ac:dyDescent="0.2">
      <c r="A181" s="14" t="s">
        <v>50</v>
      </c>
      <c r="B181" s="16" t="s">
        <v>51</v>
      </c>
      <c r="C181" s="11">
        <f>'[1]9.1 ведомства'!G288</f>
        <v>0</v>
      </c>
      <c r="D181" s="11">
        <f>'[1]9.1 ведомства'!H288</f>
        <v>0</v>
      </c>
      <c r="E181" s="11">
        <f>'[1]9.1 ведомства'!I288</f>
        <v>275000</v>
      </c>
      <c r="F181" s="11">
        <f>'[1]9.1 ведомства'!J288</f>
        <v>0</v>
      </c>
    </row>
    <row r="182" spans="1:6" ht="24" x14ac:dyDescent="0.2">
      <c r="A182" s="14" t="s">
        <v>16</v>
      </c>
      <c r="B182" s="1" t="s">
        <v>17</v>
      </c>
      <c r="C182" s="11">
        <f>'[1]9.1 ведомства'!G530</f>
        <v>55000</v>
      </c>
      <c r="D182" s="11">
        <f>'[1]9.1 ведомства'!H530</f>
        <v>0</v>
      </c>
      <c r="E182" s="11">
        <f>'[1]9.1 ведомства'!I530</f>
        <v>120000</v>
      </c>
      <c r="F182" s="11">
        <f>'[1]9.1 ведомства'!J530</f>
        <v>0</v>
      </c>
    </row>
    <row r="183" spans="1:6" x14ac:dyDescent="0.2">
      <c r="A183" s="14" t="s">
        <v>37</v>
      </c>
      <c r="B183" s="1" t="s">
        <v>38</v>
      </c>
      <c r="C183" s="11">
        <f>'[1]9.1 ведомства'!G755</f>
        <v>300000</v>
      </c>
      <c r="D183" s="11">
        <f>'[1]9.1 ведомства'!H755</f>
        <v>0</v>
      </c>
      <c r="E183" s="11">
        <f>'[1]9.1 ведомства'!I755</f>
        <v>300000</v>
      </c>
      <c r="F183" s="11">
        <f>'[1]9.1 ведомства'!J755</f>
        <v>0</v>
      </c>
    </row>
    <row r="184" spans="1:6" x14ac:dyDescent="0.2">
      <c r="A184" s="14" t="s">
        <v>131</v>
      </c>
      <c r="B184" s="16" t="s">
        <v>132</v>
      </c>
      <c r="C184" s="11">
        <f>'[1]9.1 ведомства'!G1074</f>
        <v>176000</v>
      </c>
      <c r="D184" s="11">
        <f>'[1]9.1 ведомства'!H1074</f>
        <v>0</v>
      </c>
      <c r="E184" s="11">
        <f>'[1]9.1 ведомства'!I1074</f>
        <v>160000</v>
      </c>
      <c r="F184" s="11">
        <f>'[1]9.1 ведомства'!J1074</f>
        <v>0</v>
      </c>
    </row>
    <row r="185" spans="1:6" x14ac:dyDescent="0.2">
      <c r="A185" s="14" t="s">
        <v>133</v>
      </c>
      <c r="B185" s="1" t="s">
        <v>134</v>
      </c>
      <c r="C185" s="11">
        <f>'[1]9.1 ведомства'!G1119</f>
        <v>50000</v>
      </c>
      <c r="D185" s="11">
        <f>'[1]9.1 ведомства'!H1119</f>
        <v>0</v>
      </c>
      <c r="E185" s="11">
        <f>'[1]9.1 ведомства'!I1119</f>
        <v>50000</v>
      </c>
      <c r="F185" s="11">
        <f>'[1]9.1 ведомства'!J1119</f>
        <v>0</v>
      </c>
    </row>
    <row r="186" spans="1:6" x14ac:dyDescent="0.2">
      <c r="A186" s="14" t="s">
        <v>103</v>
      </c>
      <c r="B186" s="1" t="s">
        <v>104</v>
      </c>
      <c r="C186" s="11">
        <f>'[1]9.1 ведомства'!G1153</f>
        <v>294400</v>
      </c>
      <c r="D186" s="11">
        <f>'[1]9.1 ведомства'!H1153</f>
        <v>0</v>
      </c>
      <c r="E186" s="11">
        <f>'[1]9.1 ведомства'!I1153</f>
        <v>294400</v>
      </c>
      <c r="F186" s="11">
        <f>'[1]9.1 ведомства'!J1153</f>
        <v>0</v>
      </c>
    </row>
    <row r="187" spans="1:6" x14ac:dyDescent="0.2">
      <c r="A187" s="15" t="s">
        <v>150</v>
      </c>
      <c r="B187" s="13" t="s">
        <v>77</v>
      </c>
      <c r="C187" s="11">
        <f>SUM(C188:C195)</f>
        <v>1712450.73</v>
      </c>
      <c r="D187" s="11">
        <f>SUM(D188:D195)</f>
        <v>0</v>
      </c>
      <c r="E187" s="11">
        <f>SUM(E188:E195)</f>
        <v>1678096.2</v>
      </c>
      <c r="F187" s="11">
        <f>SUM(F188:F195)</f>
        <v>0</v>
      </c>
    </row>
    <row r="188" spans="1:6" x14ac:dyDescent="0.2">
      <c r="A188" s="14" t="s">
        <v>46</v>
      </c>
      <c r="B188" s="16" t="s">
        <v>47</v>
      </c>
      <c r="C188" s="11">
        <f>'[1]9.1 ведомства'!G79</f>
        <v>678750.73</v>
      </c>
      <c r="D188" s="11">
        <f>'[1]9.1 ведомства'!H79</f>
        <v>0</v>
      </c>
      <c r="E188" s="11">
        <f>'[1]9.1 ведомства'!I79</f>
        <v>681396.2</v>
      </c>
      <c r="F188" s="11">
        <f>'[1]9.1 ведомства'!J79</f>
        <v>0</v>
      </c>
    </row>
    <row r="189" spans="1:6" x14ac:dyDescent="0.2">
      <c r="A189" s="14" t="s">
        <v>48</v>
      </c>
      <c r="B189" s="16" t="s">
        <v>49</v>
      </c>
      <c r="C189" s="11">
        <f>'[1]9.1 ведомства'!G247</f>
        <v>269200</v>
      </c>
      <c r="D189" s="11">
        <f>'[1]9.1 ведомства'!H247</f>
        <v>0</v>
      </c>
      <c r="E189" s="11">
        <f>'[1]9.1 ведомства'!I247</f>
        <v>269200</v>
      </c>
      <c r="F189" s="11">
        <f>'[1]9.1 ведомства'!J247</f>
        <v>0</v>
      </c>
    </row>
    <row r="190" spans="1:6" x14ac:dyDescent="0.2">
      <c r="A190" s="14" t="s">
        <v>50</v>
      </c>
      <c r="B190" s="16" t="s">
        <v>51</v>
      </c>
      <c r="C190" s="11">
        <f>'[1]9.1 ведомства'!G307</f>
        <v>46500</v>
      </c>
      <c r="D190" s="11">
        <f>'[1]9.1 ведомства'!H307</f>
        <v>0</v>
      </c>
      <c r="E190" s="11">
        <f>'[1]9.1 ведомства'!I307</f>
        <v>46500</v>
      </c>
      <c r="F190" s="11">
        <f>'[1]9.1 ведомства'!J307</f>
        <v>0</v>
      </c>
    </row>
    <row r="191" spans="1:6" ht="24" hidden="1" x14ac:dyDescent="0.2">
      <c r="A191" s="14" t="s">
        <v>16</v>
      </c>
      <c r="B191" s="1" t="s">
        <v>17</v>
      </c>
      <c r="C191" s="11">
        <f>'[1]9.1 ведомства'!G551</f>
        <v>0</v>
      </c>
      <c r="D191" s="11">
        <f>'[1]9.1 ведомства'!H551</f>
        <v>0</v>
      </c>
      <c r="E191" s="11">
        <f>'[1]9.1 ведомства'!I551</f>
        <v>0</v>
      </c>
      <c r="F191" s="11">
        <f>'[1]9.1 ведомства'!J551</f>
        <v>0</v>
      </c>
    </row>
    <row r="192" spans="1:6" x14ac:dyDescent="0.2">
      <c r="A192" s="14" t="s">
        <v>37</v>
      </c>
      <c r="B192" s="1" t="s">
        <v>38</v>
      </c>
      <c r="C192" s="11">
        <f>'[1]9.1 ведомства'!G793</f>
        <v>217900</v>
      </c>
      <c r="D192" s="11">
        <f>'[1]9.1 ведомства'!H793</f>
        <v>0</v>
      </c>
      <c r="E192" s="11">
        <f>'[1]9.1 ведомства'!I793</f>
        <v>217900</v>
      </c>
      <c r="F192" s="11">
        <f>'[1]9.1 ведомства'!J793</f>
        <v>0</v>
      </c>
    </row>
    <row r="193" spans="1:6" x14ac:dyDescent="0.2">
      <c r="A193" s="14" t="s">
        <v>141</v>
      </c>
      <c r="B193" s="16" t="s">
        <v>132</v>
      </c>
      <c r="C193" s="11">
        <f>'[1]9.1 ведомства'!G1103</f>
        <v>170000</v>
      </c>
      <c r="D193" s="11">
        <f>'[1]9.1 ведомства'!H1103</f>
        <v>0</v>
      </c>
      <c r="E193" s="11">
        <f>'[1]9.1 ведомства'!I1103</f>
        <v>133000</v>
      </c>
      <c r="F193" s="11">
        <f>'[1]9.1 ведомства'!J1103</f>
        <v>0</v>
      </c>
    </row>
    <row r="194" spans="1:6" x14ac:dyDescent="0.2">
      <c r="A194" s="14" t="s">
        <v>133</v>
      </c>
      <c r="B194" s="16" t="s">
        <v>134</v>
      </c>
      <c r="C194" s="11">
        <f>'[1]9.1 ведомства'!G1135</f>
        <v>45000</v>
      </c>
      <c r="D194" s="11">
        <f>'[1]9.1 ведомства'!H1135</f>
        <v>0</v>
      </c>
      <c r="E194" s="11">
        <f>'[1]9.1 ведомства'!I1135</f>
        <v>45000</v>
      </c>
      <c r="F194" s="11">
        <f>'[1]9.1 ведомства'!J1135</f>
        <v>0</v>
      </c>
    </row>
    <row r="195" spans="1:6" x14ac:dyDescent="0.2">
      <c r="A195" s="14" t="s">
        <v>103</v>
      </c>
      <c r="B195" s="1" t="s">
        <v>104</v>
      </c>
      <c r="C195" s="11">
        <f>'[1]9.1 ведомства'!G1186</f>
        <v>285100</v>
      </c>
      <c r="D195" s="11">
        <f>'[1]9.1 ведомства'!H1186</f>
        <v>0</v>
      </c>
      <c r="E195" s="11">
        <f>'[1]9.1 ведомства'!I1186</f>
        <v>285100</v>
      </c>
      <c r="F195" s="11">
        <f>'[1]9.1 ведомства'!J1186</f>
        <v>0</v>
      </c>
    </row>
    <row r="196" spans="1:6" s="32" customFormat="1" x14ac:dyDescent="0.2">
      <c r="A196" s="39" t="s">
        <v>151</v>
      </c>
      <c r="B196" s="40"/>
      <c r="C196" s="36">
        <f>C197+C220+C229+C238+C245+C261+C306</f>
        <v>260471637.36000001</v>
      </c>
      <c r="D196" s="36">
        <f>D197+D220+D229+D238+D245+D261+D306</f>
        <v>23335280.550000001</v>
      </c>
      <c r="E196" s="36">
        <f>E197+E220+E229+E238+E245+E261+E306</f>
        <v>259345290.63999999</v>
      </c>
      <c r="F196" s="36">
        <f>F197+F220+F229+F238+F245+F261+F306</f>
        <v>23336060.550000001</v>
      </c>
    </row>
    <row r="197" spans="1:6" x14ac:dyDescent="0.2">
      <c r="A197" s="37" t="s">
        <v>152</v>
      </c>
      <c r="B197" s="38"/>
      <c r="C197" s="11">
        <f>C198+C200+C212+C214+C218+C210+C204+C216+C202+C206+C208</f>
        <v>122310690</v>
      </c>
      <c r="D197" s="11">
        <f>D198+D200+D212+D214+D218+D210+D204+D216+D202+D206+D208</f>
        <v>0</v>
      </c>
      <c r="E197" s="11">
        <f>E198+E200+E212+E214+E218+E210+E204+E216+E202+E206+E208</f>
        <v>122310690</v>
      </c>
      <c r="F197" s="11">
        <f>F198+F200+F212+F214+F218+F210+F204+F216+F202+F206+F208</f>
        <v>0</v>
      </c>
    </row>
    <row r="198" spans="1:6" ht="24" hidden="1" x14ac:dyDescent="0.2">
      <c r="A198" s="15" t="s">
        <v>153</v>
      </c>
      <c r="B198" s="1" t="s">
        <v>154</v>
      </c>
      <c r="C198" s="11">
        <f>C199</f>
        <v>0</v>
      </c>
      <c r="D198" s="11">
        <f>D199</f>
        <v>0</v>
      </c>
      <c r="E198" s="11">
        <f>E199</f>
        <v>0</v>
      </c>
      <c r="F198" s="11">
        <f>F199</f>
        <v>0</v>
      </c>
    </row>
    <row r="199" spans="1:6" hidden="1" x14ac:dyDescent="0.2">
      <c r="A199" s="14" t="s">
        <v>37</v>
      </c>
      <c r="B199" s="1" t="s">
        <v>38</v>
      </c>
      <c r="C199" s="11">
        <f>'[1]9.1 ведомства'!G841</f>
        <v>0</v>
      </c>
      <c r="D199" s="11">
        <f>'[1]9.1 ведомства'!H841</f>
        <v>0</v>
      </c>
      <c r="E199" s="11">
        <f>'[1]9.1 ведомства'!I841</f>
        <v>0</v>
      </c>
      <c r="F199" s="11">
        <f>'[1]9.1 ведомства'!J841</f>
        <v>0</v>
      </c>
    </row>
    <row r="200" spans="1:6" hidden="1" x14ac:dyDescent="0.2">
      <c r="A200" s="15" t="s">
        <v>155</v>
      </c>
      <c r="B200" s="13" t="s">
        <v>156</v>
      </c>
      <c r="C200" s="11">
        <f>C201</f>
        <v>0</v>
      </c>
      <c r="D200" s="11">
        <f>D201</f>
        <v>0</v>
      </c>
      <c r="E200" s="11">
        <f>E201</f>
        <v>0</v>
      </c>
      <c r="F200" s="11">
        <f>F201</f>
        <v>0</v>
      </c>
    </row>
    <row r="201" spans="1:6" hidden="1" x14ac:dyDescent="0.2">
      <c r="A201" s="14" t="s">
        <v>37</v>
      </c>
      <c r="B201" s="1" t="s">
        <v>38</v>
      </c>
      <c r="C201" s="11">
        <f>'[1]9.1 ведомства'!G843</f>
        <v>0</v>
      </c>
      <c r="D201" s="11">
        <f>'[1]9.1 ведомства'!H843</f>
        <v>0</v>
      </c>
      <c r="E201" s="11">
        <f>'[1]9.1 ведомства'!I843</f>
        <v>0</v>
      </c>
      <c r="F201" s="11">
        <f>'[1]9.1 ведомства'!J843</f>
        <v>0</v>
      </c>
    </row>
    <row r="202" spans="1:6" hidden="1" x14ac:dyDescent="0.2">
      <c r="A202" s="15" t="s">
        <v>157</v>
      </c>
      <c r="B202" s="1" t="s">
        <v>158</v>
      </c>
      <c r="C202" s="11">
        <f>C203</f>
        <v>0</v>
      </c>
      <c r="D202" s="11">
        <f>D203</f>
        <v>0</v>
      </c>
      <c r="E202" s="11">
        <f>E203</f>
        <v>0</v>
      </c>
      <c r="F202" s="11">
        <f>F203</f>
        <v>0</v>
      </c>
    </row>
    <row r="203" spans="1:6" hidden="1" x14ac:dyDescent="0.2">
      <c r="A203" s="20" t="s">
        <v>37</v>
      </c>
      <c r="B203" s="1" t="s">
        <v>38</v>
      </c>
      <c r="C203" s="11">
        <f>'[1]9.1 ведомства'!G845</f>
        <v>0</v>
      </c>
      <c r="D203" s="11">
        <f>'[1]9.1 ведомства'!H845</f>
        <v>0</v>
      </c>
      <c r="E203" s="11">
        <f>'[1]9.1 ведомства'!I845</f>
        <v>0</v>
      </c>
      <c r="F203" s="11">
        <f>'[1]9.1 ведомства'!J845</f>
        <v>0</v>
      </c>
    </row>
    <row r="204" spans="1:6" hidden="1" x14ac:dyDescent="0.2">
      <c r="A204" s="15" t="s">
        <v>159</v>
      </c>
      <c r="B204" s="13" t="s">
        <v>160</v>
      </c>
      <c r="C204" s="11">
        <f>C205</f>
        <v>0</v>
      </c>
      <c r="D204" s="11">
        <f>D205</f>
        <v>0</v>
      </c>
      <c r="E204" s="11">
        <f>E205</f>
        <v>0</v>
      </c>
      <c r="F204" s="11">
        <f>F205</f>
        <v>0</v>
      </c>
    </row>
    <row r="205" spans="1:6" hidden="1" x14ac:dyDescent="0.2">
      <c r="A205" s="20" t="s">
        <v>37</v>
      </c>
      <c r="B205" s="1" t="s">
        <v>38</v>
      </c>
      <c r="C205" s="11">
        <f>'[1]9.1 ведомства'!G848</f>
        <v>0</v>
      </c>
      <c r="D205" s="11">
        <f>'[1]9.1 ведомства'!H848</f>
        <v>0</v>
      </c>
      <c r="E205" s="11">
        <f>'[1]9.1 ведомства'!I848</f>
        <v>0</v>
      </c>
      <c r="F205" s="11">
        <f>'[1]9.1 ведомства'!J848</f>
        <v>0</v>
      </c>
    </row>
    <row r="206" spans="1:6" ht="24" hidden="1" x14ac:dyDescent="0.2">
      <c r="A206" s="15" t="s">
        <v>161</v>
      </c>
      <c r="B206" s="13" t="s">
        <v>162</v>
      </c>
      <c r="C206" s="11">
        <f>C207</f>
        <v>0</v>
      </c>
      <c r="D206" s="11">
        <f>D207</f>
        <v>0</v>
      </c>
      <c r="E206" s="11">
        <f>E207</f>
        <v>0</v>
      </c>
      <c r="F206" s="11">
        <f>F207</f>
        <v>0</v>
      </c>
    </row>
    <row r="207" spans="1:6" hidden="1" x14ac:dyDescent="0.2">
      <c r="A207" s="20" t="s">
        <v>37</v>
      </c>
      <c r="B207" s="1" t="s">
        <v>38</v>
      </c>
      <c r="C207" s="11">
        <f>'[1]9.1 ведомства'!G850</f>
        <v>0</v>
      </c>
      <c r="D207" s="11">
        <f>'[1]9.1 ведомства'!H850</f>
        <v>0</v>
      </c>
      <c r="E207" s="11">
        <f>'[1]9.1 ведомства'!I850</f>
        <v>0</v>
      </c>
      <c r="F207" s="11">
        <f>'[1]9.1 ведомства'!J850</f>
        <v>0</v>
      </c>
    </row>
    <row r="208" spans="1:6" ht="36" hidden="1" x14ac:dyDescent="0.2">
      <c r="A208" s="15" t="s">
        <v>163</v>
      </c>
      <c r="B208" s="13" t="s">
        <v>164</v>
      </c>
      <c r="C208" s="11">
        <f>C209</f>
        <v>0</v>
      </c>
      <c r="D208" s="11">
        <f>D209</f>
        <v>0</v>
      </c>
      <c r="E208" s="11">
        <f>E209</f>
        <v>0</v>
      </c>
      <c r="F208" s="11">
        <f>F209</f>
        <v>0</v>
      </c>
    </row>
    <row r="209" spans="1:6" hidden="1" x14ac:dyDescent="0.2">
      <c r="A209" s="20" t="s">
        <v>37</v>
      </c>
      <c r="B209" s="1" t="s">
        <v>38</v>
      </c>
      <c r="C209" s="11">
        <f>'[1]9.1 ведомства'!G852</f>
        <v>0</v>
      </c>
      <c r="D209" s="11">
        <f>'[1]9.1 ведомства'!H852</f>
        <v>0</v>
      </c>
      <c r="E209" s="11">
        <f>'[1]9.1 ведомства'!I852</f>
        <v>0</v>
      </c>
      <c r="F209" s="11">
        <f>'[1]9.1 ведомства'!J852</f>
        <v>0</v>
      </c>
    </row>
    <row r="210" spans="1:6" hidden="1" x14ac:dyDescent="0.2">
      <c r="A210" s="15" t="s">
        <v>165</v>
      </c>
      <c r="B210" s="13" t="s">
        <v>160</v>
      </c>
      <c r="C210" s="11">
        <f>C211</f>
        <v>0</v>
      </c>
      <c r="D210" s="11">
        <f>D211</f>
        <v>0</v>
      </c>
      <c r="E210" s="11">
        <f>E211</f>
        <v>0</v>
      </c>
      <c r="F210" s="11">
        <f>F211</f>
        <v>0</v>
      </c>
    </row>
    <row r="211" spans="1:6" hidden="1" x14ac:dyDescent="0.2">
      <c r="A211" s="20" t="s">
        <v>37</v>
      </c>
      <c r="B211" s="1" t="s">
        <v>38</v>
      </c>
      <c r="C211" s="11">
        <f>'[1]9.1 ведомства'!G855</f>
        <v>0</v>
      </c>
      <c r="D211" s="11">
        <f>'[1]9.1 ведомства'!H855</f>
        <v>0</v>
      </c>
      <c r="E211" s="11">
        <f>'[1]9.1 ведомства'!I855</f>
        <v>0</v>
      </c>
      <c r="F211" s="11">
        <f>'[1]9.1 ведомства'!J855</f>
        <v>0</v>
      </c>
    </row>
    <row r="212" spans="1:6" ht="24" x14ac:dyDescent="0.2">
      <c r="A212" s="15" t="s">
        <v>166</v>
      </c>
      <c r="B212" s="13" t="s">
        <v>167</v>
      </c>
      <c r="C212" s="11">
        <f>C213</f>
        <v>110000000</v>
      </c>
      <c r="D212" s="11">
        <f>D213</f>
        <v>0</v>
      </c>
      <c r="E212" s="11">
        <f>E213</f>
        <v>110000000</v>
      </c>
      <c r="F212" s="11">
        <f>F213</f>
        <v>0</v>
      </c>
    </row>
    <row r="213" spans="1:6" x14ac:dyDescent="0.2">
      <c r="A213" s="20" t="s">
        <v>37</v>
      </c>
      <c r="B213" s="1" t="s">
        <v>38</v>
      </c>
      <c r="C213" s="11">
        <f>'[1]9.1 ведомства'!G856</f>
        <v>110000000</v>
      </c>
      <c r="D213" s="11">
        <f>'[1]9.1 ведомства'!H856</f>
        <v>0</v>
      </c>
      <c r="E213" s="11">
        <f>'[1]9.1 ведомства'!I856</f>
        <v>110000000</v>
      </c>
      <c r="F213" s="11">
        <f>'[1]9.1 ведомства'!J856</f>
        <v>0</v>
      </c>
    </row>
    <row r="214" spans="1:6" ht="24" x14ac:dyDescent="0.2">
      <c r="A214" s="15" t="s">
        <v>168</v>
      </c>
      <c r="B214" s="13" t="s">
        <v>169</v>
      </c>
      <c r="C214" s="11">
        <f>C215</f>
        <v>12310690</v>
      </c>
      <c r="D214" s="11">
        <f>D215</f>
        <v>0</v>
      </c>
      <c r="E214" s="11">
        <f>E215</f>
        <v>12310690</v>
      </c>
      <c r="F214" s="11">
        <f>F215</f>
        <v>0</v>
      </c>
    </row>
    <row r="215" spans="1:6" x14ac:dyDescent="0.2">
      <c r="A215" s="20" t="s">
        <v>37</v>
      </c>
      <c r="B215" s="1" t="s">
        <v>38</v>
      </c>
      <c r="C215" s="11">
        <f>'[1]9.1 ведомства'!G858</f>
        <v>12310690</v>
      </c>
      <c r="D215" s="11">
        <f>'[1]9.1 ведомства'!H858</f>
        <v>0</v>
      </c>
      <c r="E215" s="11">
        <f>'[1]9.1 ведомства'!I858</f>
        <v>12310690</v>
      </c>
      <c r="F215" s="11">
        <f>'[1]9.1 ведомства'!J858</f>
        <v>0</v>
      </c>
    </row>
    <row r="216" spans="1:6" ht="36" hidden="1" x14ac:dyDescent="0.2">
      <c r="A216" s="15" t="s">
        <v>170</v>
      </c>
      <c r="B216" s="1" t="s">
        <v>171</v>
      </c>
      <c r="C216" s="11">
        <f>C217</f>
        <v>0</v>
      </c>
      <c r="D216" s="11">
        <f>D217</f>
        <v>0</v>
      </c>
      <c r="E216" s="11">
        <f>E217</f>
        <v>0</v>
      </c>
      <c r="F216" s="11">
        <f>F217</f>
        <v>0</v>
      </c>
    </row>
    <row r="217" spans="1:6" hidden="1" x14ac:dyDescent="0.2">
      <c r="A217" s="20" t="s">
        <v>37</v>
      </c>
      <c r="B217" s="1" t="s">
        <v>38</v>
      </c>
      <c r="C217" s="11">
        <f>'[1]9.1 ведомства'!G860</f>
        <v>0</v>
      </c>
      <c r="D217" s="11">
        <f>'[1]9.1 ведомства'!H860</f>
        <v>0</v>
      </c>
      <c r="E217" s="11">
        <f>'[1]9.1 ведомства'!I860</f>
        <v>0</v>
      </c>
      <c r="F217" s="11">
        <f>'[1]9.1 ведомства'!J860</f>
        <v>0</v>
      </c>
    </row>
    <row r="218" spans="1:6" ht="24" hidden="1" x14ac:dyDescent="0.2">
      <c r="A218" s="15" t="s">
        <v>172</v>
      </c>
      <c r="B218" s="12" t="s">
        <v>173</v>
      </c>
      <c r="C218" s="11">
        <f>C219</f>
        <v>0</v>
      </c>
      <c r="D218" s="11">
        <f>D219</f>
        <v>0</v>
      </c>
      <c r="E218" s="11">
        <f>E219</f>
        <v>0</v>
      </c>
      <c r="F218" s="11">
        <f>F219</f>
        <v>0</v>
      </c>
    </row>
    <row r="219" spans="1:6" hidden="1" x14ac:dyDescent="0.2">
      <c r="A219" s="20" t="s">
        <v>37</v>
      </c>
      <c r="B219" s="1" t="s">
        <v>38</v>
      </c>
      <c r="C219" s="11">
        <f>'[1]9.1 ведомства'!G863</f>
        <v>0</v>
      </c>
      <c r="D219" s="11">
        <f>'[1]9.1 ведомства'!H863</f>
        <v>0</v>
      </c>
      <c r="E219" s="11">
        <f>'[1]9.1 ведомства'!I863</f>
        <v>0</v>
      </c>
      <c r="F219" s="11">
        <f>'[1]9.1 ведомства'!J863</f>
        <v>0</v>
      </c>
    </row>
    <row r="220" spans="1:6" x14ac:dyDescent="0.2">
      <c r="A220" s="37" t="s">
        <v>174</v>
      </c>
      <c r="B220" s="38"/>
      <c r="C220" s="11">
        <f>C221+C223+C225+C227</f>
        <v>15908071</v>
      </c>
      <c r="D220" s="11">
        <f>D221+D223+D225+D227</f>
        <v>0</v>
      </c>
      <c r="E220" s="11">
        <f>E221+E223+E225+E227</f>
        <v>16422977.15</v>
      </c>
      <c r="F220" s="11">
        <f>F221+F223+F225+F227</f>
        <v>0</v>
      </c>
    </row>
    <row r="221" spans="1:6" x14ac:dyDescent="0.2">
      <c r="A221" s="15" t="s">
        <v>175</v>
      </c>
      <c r="B221" s="13" t="s">
        <v>176</v>
      </c>
      <c r="C221" s="11">
        <f>C222</f>
        <v>10678600</v>
      </c>
      <c r="D221" s="11">
        <f>D222</f>
        <v>0</v>
      </c>
      <c r="E221" s="11">
        <f>E222</f>
        <v>11104572</v>
      </c>
      <c r="F221" s="11">
        <f>F222</f>
        <v>0</v>
      </c>
    </row>
    <row r="222" spans="1:6" x14ac:dyDescent="0.2">
      <c r="A222" s="14" t="s">
        <v>37</v>
      </c>
      <c r="B222" s="1" t="s">
        <v>38</v>
      </c>
      <c r="C222" s="11">
        <f>'[1]9.1 ведомства'!G914</f>
        <v>10678600</v>
      </c>
      <c r="D222" s="11">
        <f>'[1]9.1 ведомства'!H914</f>
        <v>0</v>
      </c>
      <c r="E222" s="11">
        <f>'[1]9.1 ведомства'!I914</f>
        <v>11104572</v>
      </c>
      <c r="F222" s="11">
        <f>'[1]9.1 ведомства'!J914</f>
        <v>0</v>
      </c>
    </row>
    <row r="223" spans="1:6" x14ac:dyDescent="0.2">
      <c r="A223" s="15" t="s">
        <v>177</v>
      </c>
      <c r="B223" s="13" t="s">
        <v>178</v>
      </c>
      <c r="C223" s="11">
        <f>C224</f>
        <v>2229471</v>
      </c>
      <c r="D223" s="11">
        <f>D224</f>
        <v>0</v>
      </c>
      <c r="E223" s="11">
        <f>E224</f>
        <v>2318405.15</v>
      </c>
      <c r="F223" s="11">
        <f>F224</f>
        <v>0</v>
      </c>
    </row>
    <row r="224" spans="1:6" x14ac:dyDescent="0.2">
      <c r="A224" s="14" t="s">
        <v>37</v>
      </c>
      <c r="B224" s="1" t="s">
        <v>38</v>
      </c>
      <c r="C224" s="11">
        <f>'[1]9.1 ведомства'!G916</f>
        <v>2229471</v>
      </c>
      <c r="D224" s="11">
        <f>'[1]9.1 ведомства'!H916</f>
        <v>0</v>
      </c>
      <c r="E224" s="11">
        <f>'[1]9.1 ведомства'!I916</f>
        <v>2318405.15</v>
      </c>
      <c r="F224" s="11">
        <f>'[1]9.1 ведомства'!J916</f>
        <v>0</v>
      </c>
    </row>
    <row r="225" spans="1:6" hidden="1" x14ac:dyDescent="0.2">
      <c r="A225" s="15" t="s">
        <v>179</v>
      </c>
      <c r="B225" s="13" t="s">
        <v>180</v>
      </c>
      <c r="C225" s="11">
        <f>C226</f>
        <v>0</v>
      </c>
      <c r="D225" s="11">
        <f>D226</f>
        <v>0</v>
      </c>
      <c r="E225" s="11">
        <f>E226</f>
        <v>0</v>
      </c>
      <c r="F225" s="11">
        <f>F226</f>
        <v>0</v>
      </c>
    </row>
    <row r="226" spans="1:6" hidden="1" x14ac:dyDescent="0.2">
      <c r="A226" s="14" t="s">
        <v>37</v>
      </c>
      <c r="B226" s="1" t="s">
        <v>38</v>
      </c>
      <c r="C226" s="11">
        <f>'[1]9.1 ведомства'!G918</f>
        <v>0</v>
      </c>
      <c r="D226" s="11">
        <f>'[1]9.1 ведомства'!H918</f>
        <v>0</v>
      </c>
      <c r="E226" s="11">
        <f>'[1]9.1 ведомства'!I918</f>
        <v>0</v>
      </c>
      <c r="F226" s="11">
        <f>'[1]9.1 ведомства'!J918</f>
        <v>0</v>
      </c>
    </row>
    <row r="227" spans="1:6" x14ac:dyDescent="0.2">
      <c r="A227" s="15" t="s">
        <v>181</v>
      </c>
      <c r="B227" s="17" t="s">
        <v>182</v>
      </c>
      <c r="C227" s="11">
        <f>C228</f>
        <v>3000000</v>
      </c>
      <c r="D227" s="11">
        <f>D228</f>
        <v>0</v>
      </c>
      <c r="E227" s="11">
        <f>E228</f>
        <v>3000000</v>
      </c>
      <c r="F227" s="11">
        <f>F228</f>
        <v>0</v>
      </c>
    </row>
    <row r="228" spans="1:6" x14ac:dyDescent="0.2">
      <c r="A228" s="14" t="s">
        <v>37</v>
      </c>
      <c r="B228" s="1" t="s">
        <v>38</v>
      </c>
      <c r="C228" s="11">
        <f>'[1]9.1 ведомства'!G921</f>
        <v>3000000</v>
      </c>
      <c r="D228" s="11">
        <f>'[1]9.1 ведомства'!H921</f>
        <v>0</v>
      </c>
      <c r="E228" s="11">
        <f>'[1]9.1 ведомства'!I921</f>
        <v>3000000</v>
      </c>
      <c r="F228" s="11">
        <f>'[1]9.1 ведомства'!J921</f>
        <v>0</v>
      </c>
    </row>
    <row r="229" spans="1:6" x14ac:dyDescent="0.2">
      <c r="A229" s="37" t="s">
        <v>183</v>
      </c>
      <c r="B229" s="38"/>
      <c r="C229" s="11">
        <f>C234+C232+C236+C230</f>
        <v>8746500</v>
      </c>
      <c r="D229" s="11">
        <f>D234+D232+D236+D230</f>
        <v>0</v>
      </c>
      <c r="E229" s="11">
        <f>E234+E232+E236+E230</f>
        <v>8646500</v>
      </c>
      <c r="F229" s="11">
        <f>F234+F232+F236+F230</f>
        <v>0</v>
      </c>
    </row>
    <row r="230" spans="1:6" ht="24" x14ac:dyDescent="0.2">
      <c r="A230" s="15" t="s">
        <v>184</v>
      </c>
      <c r="B230" s="17" t="s">
        <v>185</v>
      </c>
      <c r="C230" s="11">
        <f>C231</f>
        <v>22500</v>
      </c>
      <c r="D230" s="11">
        <f>D231</f>
        <v>0</v>
      </c>
      <c r="E230" s="11">
        <f>E231</f>
        <v>22500</v>
      </c>
      <c r="F230" s="11">
        <f>F231</f>
        <v>0</v>
      </c>
    </row>
    <row r="231" spans="1:6" x14ac:dyDescent="0.2">
      <c r="A231" s="14" t="s">
        <v>37</v>
      </c>
      <c r="B231" s="1" t="s">
        <v>38</v>
      </c>
      <c r="C231" s="11">
        <f>'[1]9.1 ведомства'!G891</f>
        <v>22500</v>
      </c>
      <c r="D231" s="11">
        <f>'[1]9.1 ведомства'!H891</f>
        <v>0</v>
      </c>
      <c r="E231" s="11">
        <f>'[1]9.1 ведомства'!I891</f>
        <v>22500</v>
      </c>
      <c r="F231" s="11">
        <f>'[1]9.1 ведомства'!J891</f>
        <v>0</v>
      </c>
    </row>
    <row r="232" spans="1:6" x14ac:dyDescent="0.2">
      <c r="A232" s="15" t="s">
        <v>186</v>
      </c>
      <c r="B232" s="17" t="s">
        <v>187</v>
      </c>
      <c r="C232" s="11">
        <f>C233</f>
        <v>8624000</v>
      </c>
      <c r="D232" s="11">
        <f>D233</f>
        <v>0</v>
      </c>
      <c r="E232" s="11">
        <f>E233</f>
        <v>8524000</v>
      </c>
      <c r="F232" s="11">
        <f>F233</f>
        <v>0</v>
      </c>
    </row>
    <row r="233" spans="1:6" x14ac:dyDescent="0.2">
      <c r="A233" s="14" t="s">
        <v>37</v>
      </c>
      <c r="B233" s="1" t="s">
        <v>38</v>
      </c>
      <c r="C233" s="11">
        <f>'[1]9.1 ведомства'!G898</f>
        <v>8624000</v>
      </c>
      <c r="D233" s="11">
        <f>'[1]9.1 ведомства'!H898</f>
        <v>0</v>
      </c>
      <c r="E233" s="11">
        <f>'[1]9.1 ведомства'!I898</f>
        <v>8524000</v>
      </c>
      <c r="F233" s="11">
        <f>'[1]9.1 ведомства'!J898</f>
        <v>0</v>
      </c>
    </row>
    <row r="234" spans="1:6" ht="24" x14ac:dyDescent="0.2">
      <c r="A234" s="15" t="s">
        <v>188</v>
      </c>
      <c r="B234" s="1" t="s">
        <v>189</v>
      </c>
      <c r="C234" s="11">
        <f>C235</f>
        <v>100000</v>
      </c>
      <c r="D234" s="11">
        <f>D235</f>
        <v>0</v>
      </c>
      <c r="E234" s="11">
        <f>E235</f>
        <v>100000</v>
      </c>
      <c r="F234" s="11">
        <f>F235</f>
        <v>0</v>
      </c>
    </row>
    <row r="235" spans="1:6" x14ac:dyDescent="0.2">
      <c r="A235" s="14" t="s">
        <v>37</v>
      </c>
      <c r="B235" s="1" t="s">
        <v>38</v>
      </c>
      <c r="C235" s="11">
        <f>'[1]9.1 ведомства'!G893</f>
        <v>100000</v>
      </c>
      <c r="D235" s="11">
        <f>'[1]9.1 ведомства'!H893</f>
        <v>0</v>
      </c>
      <c r="E235" s="11">
        <f>'[1]9.1 ведомства'!I893</f>
        <v>100000</v>
      </c>
      <c r="F235" s="11">
        <f>'[1]9.1 ведомства'!J893</f>
        <v>0</v>
      </c>
    </row>
    <row r="236" spans="1:6" hidden="1" x14ac:dyDescent="0.2">
      <c r="A236" s="15" t="s">
        <v>190</v>
      </c>
      <c r="B236" s="13" t="s">
        <v>77</v>
      </c>
      <c r="C236" s="11">
        <f>C237</f>
        <v>0</v>
      </c>
      <c r="D236" s="11">
        <f>D237</f>
        <v>0</v>
      </c>
      <c r="E236" s="11">
        <f>E237</f>
        <v>0</v>
      </c>
      <c r="F236" s="11">
        <f>F237</f>
        <v>0</v>
      </c>
    </row>
    <row r="237" spans="1:6" hidden="1" x14ac:dyDescent="0.2">
      <c r="A237" s="14" t="s">
        <v>37</v>
      </c>
      <c r="B237" s="1" t="s">
        <v>38</v>
      </c>
      <c r="C237" s="11">
        <f>'[1]9.1 ведомства'!G896</f>
        <v>0</v>
      </c>
      <c r="D237" s="11">
        <f>'[1]9.1 ведомства'!H896</f>
        <v>0</v>
      </c>
      <c r="E237" s="11">
        <f>'[1]9.1 ведомства'!I896</f>
        <v>0</v>
      </c>
      <c r="F237" s="11">
        <f>'[1]9.1 ведомства'!J896</f>
        <v>0</v>
      </c>
    </row>
    <row r="238" spans="1:6" x14ac:dyDescent="0.2">
      <c r="A238" s="37" t="s">
        <v>191</v>
      </c>
      <c r="B238" s="38"/>
      <c r="C238" s="11">
        <f>C239+C241+C243</f>
        <v>3500000</v>
      </c>
      <c r="D238" s="11">
        <f>D239+D241+D243</f>
        <v>0</v>
      </c>
      <c r="E238" s="11">
        <f>E239+E241+E243</f>
        <v>3500000</v>
      </c>
      <c r="F238" s="11">
        <f>F239+F241+F243</f>
        <v>0</v>
      </c>
    </row>
    <row r="239" spans="1:6" x14ac:dyDescent="0.2">
      <c r="A239" s="15" t="s">
        <v>192</v>
      </c>
      <c r="B239" s="17" t="s">
        <v>193</v>
      </c>
      <c r="C239" s="11">
        <f>C240</f>
        <v>2500000</v>
      </c>
      <c r="D239" s="11">
        <f>D240</f>
        <v>0</v>
      </c>
      <c r="E239" s="11">
        <f>E240</f>
        <v>2500000</v>
      </c>
      <c r="F239" s="11">
        <f>F240</f>
        <v>0</v>
      </c>
    </row>
    <row r="240" spans="1:6" x14ac:dyDescent="0.2">
      <c r="A240" s="14" t="s">
        <v>37</v>
      </c>
      <c r="B240" s="1" t="s">
        <v>38</v>
      </c>
      <c r="C240" s="11">
        <f>'[1]9.1 ведомства'!G902</f>
        <v>2500000</v>
      </c>
      <c r="D240" s="11">
        <f>'[1]9.1 ведомства'!H902</f>
        <v>0</v>
      </c>
      <c r="E240" s="11">
        <f>'[1]9.1 ведомства'!I902</f>
        <v>2500000</v>
      </c>
      <c r="F240" s="11">
        <f>'[1]9.1 ведомства'!J902</f>
        <v>0</v>
      </c>
    </row>
    <row r="241" spans="1:6" ht="24" x14ac:dyDescent="0.2">
      <c r="A241" s="15" t="s">
        <v>194</v>
      </c>
      <c r="B241" s="17" t="s">
        <v>195</v>
      </c>
      <c r="C241" s="11">
        <f>C242</f>
        <v>1000000</v>
      </c>
      <c r="D241" s="11">
        <f>D242</f>
        <v>0</v>
      </c>
      <c r="E241" s="11">
        <f>E242</f>
        <v>1000000</v>
      </c>
      <c r="F241" s="11">
        <f>F242</f>
        <v>0</v>
      </c>
    </row>
    <row r="242" spans="1:6" x14ac:dyDescent="0.2">
      <c r="A242" s="14" t="s">
        <v>37</v>
      </c>
      <c r="B242" s="1" t="s">
        <v>38</v>
      </c>
      <c r="C242" s="11">
        <f>'[1]9.1 ведомства'!G905</f>
        <v>1000000</v>
      </c>
      <c r="D242" s="11">
        <f>'[1]9.1 ведомства'!H905</f>
        <v>0</v>
      </c>
      <c r="E242" s="11">
        <f>'[1]9.1 ведомства'!I905</f>
        <v>1000000</v>
      </c>
      <c r="F242" s="11">
        <f>'[1]9.1 ведомства'!J905</f>
        <v>0</v>
      </c>
    </row>
    <row r="243" spans="1:6" ht="24" hidden="1" x14ac:dyDescent="0.2">
      <c r="A243" s="15" t="s">
        <v>196</v>
      </c>
      <c r="B243" s="17" t="s">
        <v>197</v>
      </c>
      <c r="C243" s="11">
        <f>C244</f>
        <v>0</v>
      </c>
      <c r="D243" s="11">
        <f>D244</f>
        <v>0</v>
      </c>
      <c r="E243" s="11">
        <f>E244</f>
        <v>0</v>
      </c>
      <c r="F243" s="11">
        <f>F244</f>
        <v>0</v>
      </c>
    </row>
    <row r="244" spans="1:6" hidden="1" x14ac:dyDescent="0.2">
      <c r="A244" s="14" t="s">
        <v>37</v>
      </c>
      <c r="B244" s="1" t="s">
        <v>38</v>
      </c>
      <c r="C244" s="11">
        <f>'[1]9.1 ведомства'!G908</f>
        <v>0</v>
      </c>
      <c r="D244" s="11">
        <f>'[1]9.1 ведомства'!H908</f>
        <v>0</v>
      </c>
      <c r="E244" s="11">
        <f>'[1]9.1 ведомства'!I908</f>
        <v>0</v>
      </c>
      <c r="F244" s="11">
        <f>'[1]9.1 ведомства'!J908</f>
        <v>0</v>
      </c>
    </row>
    <row r="245" spans="1:6" x14ac:dyDescent="0.2">
      <c r="A245" s="46" t="s">
        <v>198</v>
      </c>
      <c r="B245" s="46"/>
      <c r="C245" s="11">
        <f>C250+C252+C254+C257+C259+C246+C248</f>
        <v>44268021.230000004</v>
      </c>
      <c r="D245" s="11">
        <f>D250+D252+D254+D257+D259+D246+D248</f>
        <v>11982778.050000001</v>
      </c>
      <c r="E245" s="11">
        <f>E250+E252+E254+E257+E259+E246+E248</f>
        <v>43478360.239999995</v>
      </c>
      <c r="F245" s="11">
        <f>F250+F252+F254+F257+F259+F246+F248</f>
        <v>11982778.050000001</v>
      </c>
    </row>
    <row r="246" spans="1:6" ht="24" x14ac:dyDescent="0.2">
      <c r="A246" s="15" t="s">
        <v>199</v>
      </c>
      <c r="B246" s="13" t="s">
        <v>200</v>
      </c>
      <c r="C246" s="11">
        <f>C247</f>
        <v>11982778.050000001</v>
      </c>
      <c r="D246" s="11">
        <f>D247</f>
        <v>11982778.050000001</v>
      </c>
      <c r="E246" s="11">
        <f>E247</f>
        <v>11982778.050000001</v>
      </c>
      <c r="F246" s="11">
        <f>F247</f>
        <v>11982778.050000001</v>
      </c>
    </row>
    <row r="247" spans="1:6" x14ac:dyDescent="0.2">
      <c r="A247" s="14" t="s">
        <v>103</v>
      </c>
      <c r="B247" s="1" t="s">
        <v>104</v>
      </c>
      <c r="C247" s="11">
        <f>'[1]9.1 ведомства'!G1214</f>
        <v>11982778.050000001</v>
      </c>
      <c r="D247" s="11">
        <f>'[1]9.1 ведомства'!H1214</f>
        <v>11982778.050000001</v>
      </c>
      <c r="E247" s="11">
        <f>'[1]9.1 ведомства'!I1214</f>
        <v>11982778.050000001</v>
      </c>
      <c r="F247" s="11">
        <f>'[1]9.1 ведомства'!J1214</f>
        <v>11982778.050000001</v>
      </c>
    </row>
    <row r="248" spans="1:6" ht="24" x14ac:dyDescent="0.2">
      <c r="A248" s="15" t="s">
        <v>201</v>
      </c>
      <c r="B248" s="13" t="s">
        <v>202</v>
      </c>
      <c r="C248" s="11">
        <f>C249</f>
        <v>13856243.18</v>
      </c>
      <c r="D248" s="11">
        <f>D249</f>
        <v>0</v>
      </c>
      <c r="E248" s="11">
        <f>E249</f>
        <v>13856243.18</v>
      </c>
      <c r="F248" s="11">
        <f>F249</f>
        <v>0</v>
      </c>
    </row>
    <row r="249" spans="1:6" x14ac:dyDescent="0.2">
      <c r="A249" s="14" t="s">
        <v>103</v>
      </c>
      <c r="B249" s="1" t="s">
        <v>104</v>
      </c>
      <c r="C249" s="11">
        <f>'[1]9.1 ведомства'!G1216</f>
        <v>13856243.18</v>
      </c>
      <c r="D249" s="11">
        <f>'[1]9.1 ведомства'!H1216</f>
        <v>0</v>
      </c>
      <c r="E249" s="11">
        <f>'[1]9.1 ведомства'!I1216</f>
        <v>13856243.18</v>
      </c>
      <c r="F249" s="11">
        <f>'[1]9.1 ведомства'!J1216</f>
        <v>0</v>
      </c>
    </row>
    <row r="250" spans="1:6" ht="24" x14ac:dyDescent="0.2">
      <c r="A250" s="15" t="s">
        <v>203</v>
      </c>
      <c r="B250" s="1" t="s">
        <v>204</v>
      </c>
      <c r="C250" s="11">
        <f>SUM(C251:C251)</f>
        <v>2200000</v>
      </c>
      <c r="D250" s="11">
        <f>SUM(D251:D251)</f>
        <v>0</v>
      </c>
      <c r="E250" s="11">
        <f>SUM(E251:E251)</f>
        <v>2200000</v>
      </c>
      <c r="F250" s="11">
        <f>SUM(F251:F251)</f>
        <v>0</v>
      </c>
    </row>
    <row r="251" spans="1:6" x14ac:dyDescent="0.2">
      <c r="A251" s="14" t="s">
        <v>103</v>
      </c>
      <c r="B251" s="1" t="s">
        <v>104</v>
      </c>
      <c r="C251" s="11">
        <f>'[1]9.1 ведомства'!G1217</f>
        <v>2200000</v>
      </c>
      <c r="D251" s="11">
        <f>'[1]9.1 ведомства'!H1217</f>
        <v>0</v>
      </c>
      <c r="E251" s="11">
        <f>'[1]9.1 ведомства'!I1217</f>
        <v>2200000</v>
      </c>
      <c r="F251" s="11">
        <f>'[1]9.1 ведомства'!J1217</f>
        <v>0</v>
      </c>
    </row>
    <row r="252" spans="1:6" hidden="1" x14ac:dyDescent="0.2">
      <c r="A252" s="15" t="s">
        <v>205</v>
      </c>
      <c r="B252" s="1" t="s">
        <v>206</v>
      </c>
      <c r="C252" s="11">
        <f>C253</f>
        <v>0</v>
      </c>
      <c r="D252" s="11">
        <f>D253</f>
        <v>0</v>
      </c>
      <c r="E252" s="11">
        <f>E253</f>
        <v>0</v>
      </c>
      <c r="F252" s="11">
        <f>F253</f>
        <v>0</v>
      </c>
    </row>
    <row r="253" spans="1:6" hidden="1" x14ac:dyDescent="0.2">
      <c r="A253" s="14" t="s">
        <v>37</v>
      </c>
      <c r="B253" s="1" t="s">
        <v>38</v>
      </c>
      <c r="C253" s="11">
        <f>'[1]9.1 ведомства'!G881</f>
        <v>0</v>
      </c>
      <c r="D253" s="11">
        <f>'[1]9.1 ведомства'!H881</f>
        <v>0</v>
      </c>
      <c r="E253" s="11">
        <f>'[1]9.1 ведомства'!I881</f>
        <v>0</v>
      </c>
      <c r="F253" s="11">
        <f>'[1]9.1 ведомства'!J881</f>
        <v>0</v>
      </c>
    </row>
    <row r="254" spans="1:6" x14ac:dyDescent="0.2">
      <c r="A254" s="15" t="s">
        <v>207</v>
      </c>
      <c r="B254" s="13" t="s">
        <v>208</v>
      </c>
      <c r="C254" s="11">
        <f>SUM(C255:C256)</f>
        <v>4000000</v>
      </c>
      <c r="D254" s="11">
        <f>SUM(D255:D256)</f>
        <v>0</v>
      </c>
      <c r="E254" s="11">
        <f>SUM(E255:E256)</f>
        <v>4000000</v>
      </c>
      <c r="F254" s="11">
        <f>SUM(F255:F256)</f>
        <v>0</v>
      </c>
    </row>
    <row r="255" spans="1:6" x14ac:dyDescent="0.2">
      <c r="A255" s="14" t="s">
        <v>37</v>
      </c>
      <c r="B255" s="1" t="s">
        <v>38</v>
      </c>
      <c r="C255" s="11">
        <f>'[1]9.1 ведомства'!G884</f>
        <v>4000000</v>
      </c>
      <c r="D255" s="11">
        <f>'[1]9.1 ведомства'!H884</f>
        <v>0</v>
      </c>
      <c r="E255" s="11">
        <f>'[1]9.1 ведомства'!I884</f>
        <v>4000000</v>
      </c>
      <c r="F255" s="11">
        <f>'[1]9.1 ведомства'!J884</f>
        <v>0</v>
      </c>
    </row>
    <row r="256" spans="1:6" hidden="1" x14ac:dyDescent="0.2">
      <c r="A256" s="14" t="s">
        <v>103</v>
      </c>
      <c r="B256" s="1" t="s">
        <v>104</v>
      </c>
      <c r="C256" s="11">
        <f>'[1]9.1 ведомства'!G1220</f>
        <v>0</v>
      </c>
      <c r="D256" s="11">
        <f>'[1]9.1 ведомства'!H1220</f>
        <v>0</v>
      </c>
      <c r="E256" s="11">
        <f>'[1]9.1 ведомства'!I1220</f>
        <v>0</v>
      </c>
      <c r="F256" s="11">
        <f>'[1]9.1 ведомства'!J1220</f>
        <v>0</v>
      </c>
    </row>
    <row r="257" spans="1:6" x14ac:dyDescent="0.2">
      <c r="A257" s="15" t="s">
        <v>209</v>
      </c>
      <c r="B257" s="13" t="s">
        <v>210</v>
      </c>
      <c r="C257" s="11">
        <f>C258</f>
        <v>12129000</v>
      </c>
      <c r="D257" s="11">
        <f>D258</f>
        <v>0</v>
      </c>
      <c r="E257" s="11">
        <f>E258</f>
        <v>11339339.01</v>
      </c>
      <c r="F257" s="11">
        <f>F258</f>
        <v>0</v>
      </c>
    </row>
    <row r="258" spans="1:6" x14ac:dyDescent="0.2">
      <c r="A258" s="14" t="s">
        <v>103</v>
      </c>
      <c r="B258" s="1" t="s">
        <v>104</v>
      </c>
      <c r="C258" s="11">
        <f>'[1]9.1 ведомства'!G1226</f>
        <v>12129000</v>
      </c>
      <c r="D258" s="11">
        <f>'[1]9.1 ведомства'!H1226</f>
        <v>0</v>
      </c>
      <c r="E258" s="11">
        <f>'[1]9.1 ведомства'!I1226</f>
        <v>11339339.01</v>
      </c>
      <c r="F258" s="11">
        <f>'[1]9.1 ведомства'!J1226</f>
        <v>0</v>
      </c>
    </row>
    <row r="259" spans="1:6" x14ac:dyDescent="0.2">
      <c r="A259" s="15" t="s">
        <v>211</v>
      </c>
      <c r="B259" s="1" t="s">
        <v>212</v>
      </c>
      <c r="C259" s="11">
        <f>C260</f>
        <v>100000</v>
      </c>
      <c r="D259" s="11">
        <f>D260</f>
        <v>0</v>
      </c>
      <c r="E259" s="11">
        <f>E260</f>
        <v>100000</v>
      </c>
      <c r="F259" s="11">
        <f>F260</f>
        <v>0</v>
      </c>
    </row>
    <row r="260" spans="1:6" x14ac:dyDescent="0.2">
      <c r="A260" s="14" t="s">
        <v>37</v>
      </c>
      <c r="B260" s="1" t="s">
        <v>38</v>
      </c>
      <c r="C260" s="11">
        <f>'[1]9.1 ведомства'!G885</f>
        <v>100000</v>
      </c>
      <c r="D260" s="11">
        <f>'[1]9.1 ведомства'!H885</f>
        <v>0</v>
      </c>
      <c r="E260" s="11">
        <f>'[1]9.1 ведомства'!I885</f>
        <v>100000</v>
      </c>
      <c r="F260" s="11">
        <f>'[1]9.1 ведомства'!J885</f>
        <v>0</v>
      </c>
    </row>
    <row r="261" spans="1:6" x14ac:dyDescent="0.2">
      <c r="A261" s="37" t="s">
        <v>213</v>
      </c>
      <c r="B261" s="38"/>
      <c r="C261" s="11">
        <f>C262+C272+C274+C286+C280+C276+C282+C264+C294+C268+C278+C298+C266+C270+C300+C302+C288+C290+C292+C304+C296+C284</f>
        <v>59952455.129999988</v>
      </c>
      <c r="D261" s="11">
        <f>D262+D272+D274+D286+D280+D276+D282+D264+D294+D268+D278+D298+D266+D270+D300+D302+D288+D290+D292+D304+D296+D284</f>
        <v>11352502.5</v>
      </c>
      <c r="E261" s="11">
        <f>E262+E272+E274+E286+E280+E276+E282+E264+E294+E268+E278+E298+E266+E270+E300+E302+E288+E290+E292+E304+E296+E284</f>
        <v>59200863.249999993</v>
      </c>
      <c r="F261" s="11">
        <f>F262+F272+F274+F286+F280+F276+F282+F264+F294+F268+F278+F298+F266+F270+F300+F302+F288+F290+F292+F304+F296+F284</f>
        <v>11353282.5</v>
      </c>
    </row>
    <row r="262" spans="1:6" x14ac:dyDescent="0.2">
      <c r="A262" s="15" t="s">
        <v>214</v>
      </c>
      <c r="B262" s="13" t="s">
        <v>215</v>
      </c>
      <c r="C262" s="11">
        <f>C263</f>
        <v>10006500</v>
      </c>
      <c r="D262" s="11">
        <f>D263</f>
        <v>0</v>
      </c>
      <c r="E262" s="11">
        <f>E263</f>
        <v>10006500</v>
      </c>
      <c r="F262" s="11">
        <f>F263</f>
        <v>0</v>
      </c>
    </row>
    <row r="263" spans="1:6" x14ac:dyDescent="0.2">
      <c r="A263" s="14" t="s">
        <v>37</v>
      </c>
      <c r="B263" s="1" t="s">
        <v>38</v>
      </c>
      <c r="C263" s="11">
        <f>'[1]9.1 ведомства'!G925</f>
        <v>10006500</v>
      </c>
      <c r="D263" s="11">
        <f>'[1]9.1 ведомства'!H925</f>
        <v>0</v>
      </c>
      <c r="E263" s="11">
        <f>'[1]9.1 ведомства'!I925</f>
        <v>10006500</v>
      </c>
      <c r="F263" s="11">
        <f>'[1]9.1 ведомства'!J925</f>
        <v>0</v>
      </c>
    </row>
    <row r="264" spans="1:6" x14ac:dyDescent="0.2">
      <c r="A264" s="15" t="s">
        <v>216</v>
      </c>
      <c r="B264" s="13" t="s">
        <v>217</v>
      </c>
      <c r="C264" s="11">
        <f>C265</f>
        <v>848079.2</v>
      </c>
      <c r="D264" s="11">
        <f>D265</f>
        <v>0</v>
      </c>
      <c r="E264" s="11">
        <f>E265</f>
        <v>0</v>
      </c>
      <c r="F264" s="11">
        <f>F265</f>
        <v>0</v>
      </c>
    </row>
    <row r="265" spans="1:6" x14ac:dyDescent="0.2">
      <c r="A265" s="14" t="s">
        <v>37</v>
      </c>
      <c r="B265" s="1" t="s">
        <v>38</v>
      </c>
      <c r="C265" s="11">
        <f>'[1]9.1 ведомства'!G928</f>
        <v>848079.2</v>
      </c>
      <c r="D265" s="11">
        <f>'[1]9.1 ведомства'!H928</f>
        <v>0</v>
      </c>
      <c r="E265" s="11">
        <f>'[1]9.1 ведомства'!I928</f>
        <v>0</v>
      </c>
      <c r="F265" s="11">
        <f>'[1]9.1 ведомства'!J928</f>
        <v>0</v>
      </c>
    </row>
    <row r="266" spans="1:6" hidden="1" x14ac:dyDescent="0.2">
      <c r="A266" s="15" t="s">
        <v>218</v>
      </c>
      <c r="B266" s="13" t="s">
        <v>219</v>
      </c>
      <c r="C266" s="11">
        <f>C267</f>
        <v>0</v>
      </c>
      <c r="D266" s="11">
        <f>D267</f>
        <v>0</v>
      </c>
      <c r="E266" s="11">
        <f>E267</f>
        <v>0</v>
      </c>
      <c r="F266" s="11">
        <f>F267</f>
        <v>0</v>
      </c>
    </row>
    <row r="267" spans="1:6" hidden="1" x14ac:dyDescent="0.2">
      <c r="A267" s="14" t="s">
        <v>37</v>
      </c>
      <c r="B267" s="1" t="s">
        <v>38</v>
      </c>
      <c r="C267" s="11">
        <f>'[1]9.1 ведомства'!G929</f>
        <v>0</v>
      </c>
      <c r="D267" s="11">
        <f>'[1]9.1 ведомства'!H929</f>
        <v>0</v>
      </c>
      <c r="E267" s="11">
        <f>'[1]9.1 ведомства'!I929</f>
        <v>0</v>
      </c>
      <c r="F267" s="11">
        <f>'[1]9.1 ведомства'!J929</f>
        <v>0</v>
      </c>
    </row>
    <row r="268" spans="1:6" hidden="1" x14ac:dyDescent="0.2">
      <c r="A268" s="15" t="s">
        <v>220</v>
      </c>
      <c r="B268" s="1" t="s">
        <v>221</v>
      </c>
      <c r="C268" s="11">
        <f>C269</f>
        <v>0</v>
      </c>
      <c r="D268" s="11">
        <f>D269</f>
        <v>0</v>
      </c>
      <c r="E268" s="11">
        <f>E269</f>
        <v>0</v>
      </c>
      <c r="F268" s="11">
        <f>F269</f>
        <v>0</v>
      </c>
    </row>
    <row r="269" spans="1:6" hidden="1" x14ac:dyDescent="0.2">
      <c r="A269" s="14" t="s">
        <v>37</v>
      </c>
      <c r="B269" s="1" t="s">
        <v>38</v>
      </c>
      <c r="C269" s="11">
        <f>'[1]9.1 ведомства'!G931</f>
        <v>0</v>
      </c>
      <c r="D269" s="11">
        <f>'[1]9.1 ведомства'!H931</f>
        <v>0</v>
      </c>
      <c r="E269" s="11">
        <f>'[1]9.1 ведомства'!I931</f>
        <v>0</v>
      </c>
      <c r="F269" s="11">
        <f>'[1]9.1 ведомства'!J931</f>
        <v>0</v>
      </c>
    </row>
    <row r="270" spans="1:6" hidden="1" x14ac:dyDescent="0.2">
      <c r="A270" s="15" t="s">
        <v>222</v>
      </c>
      <c r="B270" s="13" t="s">
        <v>223</v>
      </c>
      <c r="C270" s="11">
        <f>C271</f>
        <v>0</v>
      </c>
      <c r="D270" s="11">
        <f>D271</f>
        <v>0</v>
      </c>
      <c r="E270" s="11">
        <f>E271</f>
        <v>0</v>
      </c>
      <c r="F270" s="11">
        <f>F271</f>
        <v>0</v>
      </c>
    </row>
    <row r="271" spans="1:6" hidden="1" x14ac:dyDescent="0.2">
      <c r="A271" s="14" t="s">
        <v>37</v>
      </c>
      <c r="B271" s="1" t="s">
        <v>38</v>
      </c>
      <c r="C271" s="11">
        <f>'[1]9.1 ведомства'!G934</f>
        <v>0</v>
      </c>
      <c r="D271" s="11">
        <f>'[1]9.1 ведомства'!H934</f>
        <v>0</v>
      </c>
      <c r="E271" s="11">
        <f>'[1]9.1 ведомства'!I934</f>
        <v>0</v>
      </c>
      <c r="F271" s="11">
        <f>'[1]9.1 ведомства'!J934</f>
        <v>0</v>
      </c>
    </row>
    <row r="272" spans="1:6" x14ac:dyDescent="0.2">
      <c r="A272" s="15" t="s">
        <v>224</v>
      </c>
      <c r="B272" s="18" t="s">
        <v>225</v>
      </c>
      <c r="C272" s="11">
        <f>C273</f>
        <v>10945102.5</v>
      </c>
      <c r="D272" s="11">
        <f>D273</f>
        <v>10945102.5</v>
      </c>
      <c r="E272" s="11">
        <f>E273</f>
        <v>10945882.5</v>
      </c>
      <c r="F272" s="11">
        <f>F273</f>
        <v>10945882.5</v>
      </c>
    </row>
    <row r="273" spans="1:6" x14ac:dyDescent="0.2">
      <c r="A273" s="14" t="s">
        <v>37</v>
      </c>
      <c r="B273" s="1" t="s">
        <v>38</v>
      </c>
      <c r="C273" s="11">
        <f>'[1]9.1 ведомства'!G825</f>
        <v>10945102.5</v>
      </c>
      <c r="D273" s="11">
        <f>'[1]9.1 ведомства'!H825</f>
        <v>10945102.5</v>
      </c>
      <c r="E273" s="11">
        <f>'[1]9.1 ведомства'!I825</f>
        <v>10945882.5</v>
      </c>
      <c r="F273" s="11">
        <f>'[1]9.1 ведомства'!J825</f>
        <v>10945882.5</v>
      </c>
    </row>
    <row r="274" spans="1:6" hidden="1" x14ac:dyDescent="0.2">
      <c r="A274" s="15" t="s">
        <v>226</v>
      </c>
      <c r="B274" s="17" t="s">
        <v>227</v>
      </c>
      <c r="C274" s="11">
        <f>C275</f>
        <v>0</v>
      </c>
      <c r="D274" s="11">
        <f>D275</f>
        <v>0</v>
      </c>
      <c r="E274" s="11">
        <f>E275</f>
        <v>0</v>
      </c>
      <c r="F274" s="11">
        <f>F275</f>
        <v>0</v>
      </c>
    </row>
    <row r="275" spans="1:6" hidden="1" x14ac:dyDescent="0.2">
      <c r="A275" s="14" t="s">
        <v>37</v>
      </c>
      <c r="B275" s="1" t="s">
        <v>38</v>
      </c>
      <c r="C275" s="11">
        <f>'[1]9.1 ведомства'!G937</f>
        <v>0</v>
      </c>
      <c r="D275" s="11">
        <f>'[1]9.1 ведомства'!H937</f>
        <v>0</v>
      </c>
      <c r="E275" s="11">
        <f>'[1]9.1 ведомства'!I937</f>
        <v>0</v>
      </c>
      <c r="F275" s="11">
        <f>'[1]9.1 ведомства'!J937</f>
        <v>0</v>
      </c>
    </row>
    <row r="276" spans="1:6" hidden="1" x14ac:dyDescent="0.2">
      <c r="A276" s="14" t="s">
        <v>228</v>
      </c>
      <c r="B276" s="13" t="s">
        <v>215</v>
      </c>
      <c r="C276" s="11">
        <f>C277</f>
        <v>0</v>
      </c>
      <c r="D276" s="11">
        <f>D277</f>
        <v>0</v>
      </c>
      <c r="E276" s="11">
        <f>E277</f>
        <v>0</v>
      </c>
      <c r="F276" s="11">
        <f>F277</f>
        <v>0</v>
      </c>
    </row>
    <row r="277" spans="1:6" hidden="1" x14ac:dyDescent="0.2">
      <c r="A277" s="14" t="s">
        <v>37</v>
      </c>
      <c r="B277" s="1" t="s">
        <v>38</v>
      </c>
      <c r="C277" s="11">
        <f>'[1]9.1 ведомства'!G943</f>
        <v>0</v>
      </c>
      <c r="D277" s="11">
        <f>'[1]9.1 ведомства'!H943</f>
        <v>0</v>
      </c>
      <c r="E277" s="11">
        <f>'[1]9.1 ведомства'!I943</f>
        <v>0</v>
      </c>
      <c r="F277" s="11">
        <f>'[1]9.1 ведомства'!J943</f>
        <v>0</v>
      </c>
    </row>
    <row r="278" spans="1:6" hidden="1" x14ac:dyDescent="0.2">
      <c r="A278" s="14" t="s">
        <v>229</v>
      </c>
      <c r="B278" s="13" t="s">
        <v>217</v>
      </c>
      <c r="C278" s="11">
        <f>C279</f>
        <v>0</v>
      </c>
      <c r="D278" s="11">
        <f>D279</f>
        <v>0</v>
      </c>
      <c r="E278" s="11">
        <f>E279</f>
        <v>0</v>
      </c>
      <c r="F278" s="11">
        <f>F279</f>
        <v>0</v>
      </c>
    </row>
    <row r="279" spans="1:6" hidden="1" x14ac:dyDescent="0.2">
      <c r="A279" s="14" t="s">
        <v>37</v>
      </c>
      <c r="B279" s="1" t="s">
        <v>38</v>
      </c>
      <c r="C279" s="11">
        <f>'[1]9.1 ведомства'!G945</f>
        <v>0</v>
      </c>
      <c r="D279" s="11">
        <f>'[1]9.1 ведомства'!H945</f>
        <v>0</v>
      </c>
      <c r="E279" s="11">
        <f>'[1]9.1 ведомства'!I945</f>
        <v>0</v>
      </c>
      <c r="F279" s="11">
        <f>'[1]9.1 ведомства'!J945</f>
        <v>0</v>
      </c>
    </row>
    <row r="280" spans="1:6" x14ac:dyDescent="0.2">
      <c r="A280" s="14" t="s">
        <v>230</v>
      </c>
      <c r="B280" s="13" t="s">
        <v>231</v>
      </c>
      <c r="C280" s="11">
        <f>C281</f>
        <v>550000</v>
      </c>
      <c r="D280" s="11">
        <f>D281</f>
        <v>0</v>
      </c>
      <c r="E280" s="11">
        <f>E281</f>
        <v>550000</v>
      </c>
      <c r="F280" s="11">
        <f>F281</f>
        <v>0</v>
      </c>
    </row>
    <row r="281" spans="1:6" x14ac:dyDescent="0.2">
      <c r="A281" s="14" t="s">
        <v>37</v>
      </c>
      <c r="B281" s="1" t="s">
        <v>38</v>
      </c>
      <c r="C281" s="11">
        <f>'[1]9.1 ведомства'!G947</f>
        <v>550000</v>
      </c>
      <c r="D281" s="11">
        <f>'[1]9.1 ведомства'!H947</f>
        <v>0</v>
      </c>
      <c r="E281" s="11">
        <f>'[1]9.1 ведомства'!I947</f>
        <v>550000</v>
      </c>
      <c r="F281" s="11">
        <f>'[1]9.1 ведомства'!J947</f>
        <v>0</v>
      </c>
    </row>
    <row r="282" spans="1:6" x14ac:dyDescent="0.2">
      <c r="A282" s="14" t="s">
        <v>232</v>
      </c>
      <c r="B282" s="13" t="s">
        <v>233</v>
      </c>
      <c r="C282" s="11">
        <f>C283</f>
        <v>2800000</v>
      </c>
      <c r="D282" s="11">
        <f>D283</f>
        <v>0</v>
      </c>
      <c r="E282" s="11">
        <f>E283</f>
        <v>2800000</v>
      </c>
      <c r="F282" s="11">
        <f>F283</f>
        <v>0</v>
      </c>
    </row>
    <row r="283" spans="1:6" x14ac:dyDescent="0.2">
      <c r="A283" s="14" t="s">
        <v>37</v>
      </c>
      <c r="B283" s="1" t="s">
        <v>38</v>
      </c>
      <c r="C283" s="11">
        <f>'[1]9.1 ведомства'!G949</f>
        <v>2800000</v>
      </c>
      <c r="D283" s="11">
        <f>'[1]9.1 ведомства'!H949</f>
        <v>0</v>
      </c>
      <c r="E283" s="11">
        <f>'[1]9.1 ведомства'!I949</f>
        <v>2800000</v>
      </c>
      <c r="F283" s="11">
        <f>'[1]9.1 ведомства'!J949</f>
        <v>0</v>
      </c>
    </row>
    <row r="284" spans="1:6" ht="24" x14ac:dyDescent="0.2">
      <c r="A284" s="14" t="s">
        <v>234</v>
      </c>
      <c r="B284" s="17" t="s">
        <v>15</v>
      </c>
      <c r="C284" s="11">
        <f>C285</f>
        <v>40000</v>
      </c>
      <c r="D284" s="11">
        <f>D285</f>
        <v>0</v>
      </c>
      <c r="E284" s="11">
        <f>E285</f>
        <v>40000</v>
      </c>
      <c r="F284" s="11">
        <f>F285</f>
        <v>0</v>
      </c>
    </row>
    <row r="285" spans="1:6" x14ac:dyDescent="0.2">
      <c r="A285" s="14" t="s">
        <v>37</v>
      </c>
      <c r="B285" s="1" t="s">
        <v>38</v>
      </c>
      <c r="C285" s="11">
        <f>'[1]9.1 ведомства'!G951</f>
        <v>40000</v>
      </c>
      <c r="D285" s="11">
        <f>'[1]9.1 ведомства'!H951</f>
        <v>0</v>
      </c>
      <c r="E285" s="11">
        <f>'[1]9.1 ведомства'!I951</f>
        <v>40000</v>
      </c>
      <c r="F285" s="11">
        <f>'[1]9.1 ведомства'!J951</f>
        <v>0</v>
      </c>
    </row>
    <row r="286" spans="1:6" ht="24" x14ac:dyDescent="0.2">
      <c r="A286" s="15" t="s">
        <v>235</v>
      </c>
      <c r="B286" s="1" t="s">
        <v>19</v>
      </c>
      <c r="C286" s="11">
        <f>C287</f>
        <v>3228436.65</v>
      </c>
      <c r="D286" s="11">
        <f>D287</f>
        <v>0</v>
      </c>
      <c r="E286" s="11">
        <f>E287</f>
        <v>3228436.65</v>
      </c>
      <c r="F286" s="11">
        <f>F287</f>
        <v>0</v>
      </c>
    </row>
    <row r="287" spans="1:6" x14ac:dyDescent="0.2">
      <c r="A287" s="14" t="s">
        <v>37</v>
      </c>
      <c r="B287" s="1" t="s">
        <v>38</v>
      </c>
      <c r="C287" s="11">
        <f>'[1]9.1 ведомства'!G953</f>
        <v>3228436.65</v>
      </c>
      <c r="D287" s="11">
        <f>'[1]9.1 ведомства'!H953</f>
        <v>0</v>
      </c>
      <c r="E287" s="11">
        <f>'[1]9.1 ведомства'!I953</f>
        <v>3228436.65</v>
      </c>
      <c r="F287" s="11">
        <f>'[1]9.1 ведомства'!J953</f>
        <v>0</v>
      </c>
    </row>
    <row r="288" spans="1:6" x14ac:dyDescent="0.2">
      <c r="A288" s="15" t="s">
        <v>236</v>
      </c>
      <c r="B288" s="1" t="s">
        <v>21</v>
      </c>
      <c r="C288" s="11">
        <f>C289</f>
        <v>333801.87</v>
      </c>
      <c r="D288" s="11">
        <f>D289</f>
        <v>0</v>
      </c>
      <c r="E288" s="11">
        <f>E289</f>
        <v>333801.87</v>
      </c>
      <c r="F288" s="11">
        <f>F289</f>
        <v>0</v>
      </c>
    </row>
    <row r="289" spans="1:6" x14ac:dyDescent="0.2">
      <c r="A289" s="14" t="s">
        <v>37</v>
      </c>
      <c r="B289" s="1" t="s">
        <v>38</v>
      </c>
      <c r="C289" s="11">
        <f>'[1]9.1 ведомства'!G955</f>
        <v>333801.87</v>
      </c>
      <c r="D289" s="11">
        <f>'[1]9.1 ведомства'!H955</f>
        <v>0</v>
      </c>
      <c r="E289" s="11">
        <f>'[1]9.1 ведомства'!I955</f>
        <v>333801.87</v>
      </c>
      <c r="F289" s="11">
        <f>'[1]9.1 ведомства'!J955</f>
        <v>0</v>
      </c>
    </row>
    <row r="290" spans="1:6" x14ac:dyDescent="0.2">
      <c r="A290" s="15" t="s">
        <v>237</v>
      </c>
      <c r="B290" s="1" t="s">
        <v>23</v>
      </c>
      <c r="C290" s="11">
        <f>C291</f>
        <v>334344.08</v>
      </c>
      <c r="D290" s="11">
        <f>D291</f>
        <v>0</v>
      </c>
      <c r="E290" s="11">
        <f>E291</f>
        <v>347717.84</v>
      </c>
      <c r="F290" s="11">
        <f>F291</f>
        <v>0</v>
      </c>
    </row>
    <row r="291" spans="1:6" x14ac:dyDescent="0.2">
      <c r="A291" s="14" t="s">
        <v>37</v>
      </c>
      <c r="B291" s="1" t="s">
        <v>38</v>
      </c>
      <c r="C291" s="11">
        <f>'[1]9.1 ведомства'!G957</f>
        <v>334344.08</v>
      </c>
      <c r="D291" s="11">
        <f>'[1]9.1 ведомства'!H957</f>
        <v>0</v>
      </c>
      <c r="E291" s="11">
        <f>'[1]9.1 ведомства'!I957</f>
        <v>347717.84</v>
      </c>
      <c r="F291" s="11">
        <f>'[1]9.1 ведомства'!J957</f>
        <v>0</v>
      </c>
    </row>
    <row r="292" spans="1:6" ht="24" x14ac:dyDescent="0.2">
      <c r="A292" s="15" t="s">
        <v>238</v>
      </c>
      <c r="B292" s="1" t="s">
        <v>25</v>
      </c>
      <c r="C292" s="11">
        <f>C293</f>
        <v>1038920</v>
      </c>
      <c r="D292" s="11">
        <f>D293</f>
        <v>0</v>
      </c>
      <c r="E292" s="11">
        <f>E293</f>
        <v>1038920</v>
      </c>
      <c r="F292" s="11">
        <f>F293</f>
        <v>0</v>
      </c>
    </row>
    <row r="293" spans="1:6" x14ac:dyDescent="0.2">
      <c r="A293" s="14" t="s">
        <v>37</v>
      </c>
      <c r="B293" s="1" t="s">
        <v>38</v>
      </c>
      <c r="C293" s="11">
        <f>'[1]9.1 ведомства'!G959</f>
        <v>1038920</v>
      </c>
      <c r="D293" s="11">
        <f>'[1]9.1 ведомства'!H959</f>
        <v>0</v>
      </c>
      <c r="E293" s="11">
        <f>'[1]9.1 ведомства'!I959</f>
        <v>1038920</v>
      </c>
      <c r="F293" s="11">
        <f>'[1]9.1 ведомства'!J959</f>
        <v>0</v>
      </c>
    </row>
    <row r="294" spans="1:6" hidden="1" x14ac:dyDescent="0.2">
      <c r="A294" s="12" t="s">
        <v>239</v>
      </c>
      <c r="B294" s="1" t="s">
        <v>240</v>
      </c>
      <c r="C294" s="11">
        <f>C295</f>
        <v>0</v>
      </c>
      <c r="D294" s="11">
        <f>D295</f>
        <v>0</v>
      </c>
      <c r="E294" s="11">
        <f>E295</f>
        <v>0</v>
      </c>
      <c r="F294" s="11">
        <f>F295</f>
        <v>0</v>
      </c>
    </row>
    <row r="295" spans="1:6" hidden="1" x14ac:dyDescent="0.2">
      <c r="A295" s="14" t="s">
        <v>37</v>
      </c>
      <c r="B295" s="1" t="s">
        <v>38</v>
      </c>
      <c r="C295" s="11">
        <f>'[1]9.1 ведомства'!G961</f>
        <v>0</v>
      </c>
      <c r="D295" s="11">
        <f>'[1]9.1 ведомства'!H961</f>
        <v>0</v>
      </c>
      <c r="E295" s="11">
        <f>'[1]9.1 ведомства'!I961</f>
        <v>0</v>
      </c>
      <c r="F295" s="11">
        <f>'[1]9.1 ведомства'!J961</f>
        <v>0</v>
      </c>
    </row>
    <row r="296" spans="1:6" hidden="1" x14ac:dyDescent="0.2">
      <c r="A296" s="12" t="s">
        <v>241</v>
      </c>
      <c r="B296" s="1" t="s">
        <v>242</v>
      </c>
      <c r="C296" s="11">
        <f>C297</f>
        <v>0</v>
      </c>
      <c r="D296" s="11">
        <f>D297</f>
        <v>0</v>
      </c>
      <c r="E296" s="11">
        <f>E297</f>
        <v>0</v>
      </c>
      <c r="F296" s="11">
        <f>F297</f>
        <v>0</v>
      </c>
    </row>
    <row r="297" spans="1:6" hidden="1" x14ac:dyDescent="0.2">
      <c r="A297" s="14" t="s">
        <v>37</v>
      </c>
      <c r="B297" s="1" t="s">
        <v>38</v>
      </c>
      <c r="C297" s="11">
        <f>'[1]9.1 ведомства'!G963</f>
        <v>0</v>
      </c>
      <c r="D297" s="11">
        <f>'[1]9.1 ведомства'!H963</f>
        <v>0</v>
      </c>
      <c r="E297" s="11">
        <f>'[1]9.1 ведомства'!I963</f>
        <v>0</v>
      </c>
      <c r="F297" s="11">
        <f>'[1]9.1 ведомства'!J963</f>
        <v>0</v>
      </c>
    </row>
    <row r="298" spans="1:6" x14ac:dyDescent="0.2">
      <c r="A298" s="14" t="s">
        <v>243</v>
      </c>
      <c r="B298" s="13" t="s">
        <v>244</v>
      </c>
      <c r="C298" s="11">
        <f>C299</f>
        <v>407400</v>
      </c>
      <c r="D298" s="11">
        <f>D299</f>
        <v>407400</v>
      </c>
      <c r="E298" s="11">
        <f>E299</f>
        <v>407400</v>
      </c>
      <c r="F298" s="11">
        <f>F299</f>
        <v>407400</v>
      </c>
    </row>
    <row r="299" spans="1:6" x14ac:dyDescent="0.2">
      <c r="A299" s="14" t="s">
        <v>37</v>
      </c>
      <c r="B299" s="1" t="s">
        <v>38</v>
      </c>
      <c r="C299" s="11">
        <f>'[1]9.1 ведомства'!G1043</f>
        <v>407400</v>
      </c>
      <c r="D299" s="11">
        <f>'[1]9.1 ведомства'!H1043</f>
        <v>407400</v>
      </c>
      <c r="E299" s="11">
        <f>'[1]9.1 ведомства'!I1043</f>
        <v>407400</v>
      </c>
      <c r="F299" s="11">
        <f>'[1]9.1 ведомства'!J1043</f>
        <v>407400</v>
      </c>
    </row>
    <row r="300" spans="1:6" ht="24" x14ac:dyDescent="0.2">
      <c r="A300" s="14" t="s">
        <v>245</v>
      </c>
      <c r="B300" s="17" t="s">
        <v>15</v>
      </c>
      <c r="C300" s="11">
        <f>C301</f>
        <v>280000</v>
      </c>
      <c r="D300" s="11">
        <f>D301</f>
        <v>0</v>
      </c>
      <c r="E300" s="11">
        <f>E301</f>
        <v>280000</v>
      </c>
      <c r="F300" s="11">
        <f>F301</f>
        <v>0</v>
      </c>
    </row>
    <row r="301" spans="1:6" x14ac:dyDescent="0.2">
      <c r="A301" s="14" t="s">
        <v>37</v>
      </c>
      <c r="B301" s="21" t="s">
        <v>38</v>
      </c>
      <c r="C301" s="11">
        <f>'[1]9.1 ведомства'!G992</f>
        <v>280000</v>
      </c>
      <c r="D301" s="11">
        <f>'[1]9.1 ведомства'!H992</f>
        <v>0</v>
      </c>
      <c r="E301" s="11">
        <f>'[1]9.1 ведомства'!I992</f>
        <v>280000</v>
      </c>
      <c r="F301" s="11">
        <f>'[1]9.1 ведомства'!J992</f>
        <v>0</v>
      </c>
    </row>
    <row r="302" spans="1:6" ht="24" x14ac:dyDescent="0.2">
      <c r="A302" s="14" t="s">
        <v>246</v>
      </c>
      <c r="B302" s="13" t="s">
        <v>117</v>
      </c>
      <c r="C302" s="11">
        <f>C303</f>
        <v>29139870.829999998</v>
      </c>
      <c r="D302" s="11">
        <f>D303</f>
        <v>0</v>
      </c>
      <c r="E302" s="11">
        <f>E303</f>
        <v>29222204.389999997</v>
      </c>
      <c r="F302" s="11">
        <f>F303</f>
        <v>0</v>
      </c>
    </row>
    <row r="303" spans="1:6" x14ac:dyDescent="0.2">
      <c r="A303" s="14" t="s">
        <v>37</v>
      </c>
      <c r="B303" s="21" t="s">
        <v>38</v>
      </c>
      <c r="C303" s="11">
        <f>'[1]9.1 ведомства'!G994</f>
        <v>29139870.829999998</v>
      </c>
      <c r="D303" s="11">
        <f>'[1]9.1 ведомства'!H994</f>
        <v>0</v>
      </c>
      <c r="E303" s="11">
        <f>'[1]9.1 ведомства'!I994</f>
        <v>29222204.389999997</v>
      </c>
      <c r="F303" s="11">
        <f>'[1]9.1 ведомства'!J994</f>
        <v>0</v>
      </c>
    </row>
    <row r="304" spans="1:6" ht="24" hidden="1" x14ac:dyDescent="0.2">
      <c r="A304" s="14" t="s">
        <v>247</v>
      </c>
      <c r="B304" s="17" t="s">
        <v>248</v>
      </c>
      <c r="C304" s="11">
        <f>C305</f>
        <v>0</v>
      </c>
      <c r="D304" s="11">
        <f>D305</f>
        <v>0</v>
      </c>
      <c r="E304" s="11">
        <f>E305</f>
        <v>0</v>
      </c>
      <c r="F304" s="11">
        <f>F305</f>
        <v>0</v>
      </c>
    </row>
    <row r="305" spans="1:6" hidden="1" x14ac:dyDescent="0.2">
      <c r="A305" s="14" t="s">
        <v>37</v>
      </c>
      <c r="B305" s="21" t="s">
        <v>38</v>
      </c>
      <c r="C305" s="11">
        <f>'[1]9.1 ведомства'!G998</f>
        <v>0</v>
      </c>
      <c r="D305" s="11">
        <f>'[1]9.1 ведомства'!H998</f>
        <v>0</v>
      </c>
      <c r="E305" s="11">
        <f>'[1]9.1 ведомства'!I998</f>
        <v>0</v>
      </c>
      <c r="F305" s="11">
        <f>'[1]9.1 ведомства'!J998</f>
        <v>0</v>
      </c>
    </row>
    <row r="306" spans="1:6" x14ac:dyDescent="0.2">
      <c r="A306" s="37" t="s">
        <v>249</v>
      </c>
      <c r="B306" s="38"/>
      <c r="C306" s="11">
        <f>C311+C317+C315+C313+C307+C309</f>
        <v>5785900</v>
      </c>
      <c r="D306" s="11">
        <f>D311+D317+D315+D313+D307+D309</f>
        <v>0</v>
      </c>
      <c r="E306" s="11">
        <f>E311+E317+E315+E313+E307+E309</f>
        <v>5785900</v>
      </c>
      <c r="F306" s="11">
        <f>F311+F317+F315+F313+F307+F309</f>
        <v>0</v>
      </c>
    </row>
    <row r="307" spans="1:6" hidden="1" x14ac:dyDescent="0.2">
      <c r="A307" s="15" t="s">
        <v>250</v>
      </c>
      <c r="B307" s="13" t="s">
        <v>251</v>
      </c>
      <c r="C307" s="11">
        <f>C308</f>
        <v>0</v>
      </c>
      <c r="D307" s="11">
        <f>D308</f>
        <v>0</v>
      </c>
      <c r="E307" s="11">
        <f>E308</f>
        <v>0</v>
      </c>
      <c r="F307" s="11">
        <f>F308</f>
        <v>0</v>
      </c>
    </row>
    <row r="308" spans="1:6" hidden="1" x14ac:dyDescent="0.2">
      <c r="A308" s="14" t="s">
        <v>37</v>
      </c>
      <c r="B308" s="1" t="s">
        <v>38</v>
      </c>
      <c r="C308" s="11">
        <f>'[1]9.1 ведомства'!G968</f>
        <v>0</v>
      </c>
      <c r="D308" s="11">
        <f>'[1]9.1 ведомства'!H968</f>
        <v>0</v>
      </c>
      <c r="E308" s="11">
        <f>'[1]9.1 ведомства'!I968</f>
        <v>0</v>
      </c>
      <c r="F308" s="11">
        <f>'[1]9.1 ведомства'!J968</f>
        <v>0</v>
      </c>
    </row>
    <row r="309" spans="1:6" hidden="1" x14ac:dyDescent="0.2">
      <c r="A309" s="15" t="s">
        <v>252</v>
      </c>
      <c r="B309" s="13" t="s">
        <v>253</v>
      </c>
      <c r="C309" s="11">
        <f>C310</f>
        <v>0</v>
      </c>
      <c r="D309" s="11">
        <f>D310</f>
        <v>0</v>
      </c>
      <c r="E309" s="11">
        <f>E310</f>
        <v>0</v>
      </c>
      <c r="F309" s="11">
        <f>F310</f>
        <v>0</v>
      </c>
    </row>
    <row r="310" spans="1:6" hidden="1" x14ac:dyDescent="0.2">
      <c r="A310" s="14" t="s">
        <v>37</v>
      </c>
      <c r="B310" s="1" t="s">
        <v>38</v>
      </c>
      <c r="C310" s="11">
        <f>'[1]9.1 ведомства'!G970</f>
        <v>0</v>
      </c>
      <c r="D310" s="11">
        <f>'[1]9.1 ведомства'!H970</f>
        <v>0</v>
      </c>
      <c r="E310" s="11">
        <f>'[1]9.1 ведомства'!I970</f>
        <v>0</v>
      </c>
      <c r="F310" s="11">
        <f>'[1]9.1 ведомства'!J970</f>
        <v>0</v>
      </c>
    </row>
    <row r="311" spans="1:6" x14ac:dyDescent="0.2">
      <c r="A311" s="15" t="s">
        <v>254</v>
      </c>
      <c r="B311" s="13" t="s">
        <v>255</v>
      </c>
      <c r="C311" s="11">
        <f>C312</f>
        <v>4885900</v>
      </c>
      <c r="D311" s="11">
        <f>D312</f>
        <v>0</v>
      </c>
      <c r="E311" s="11">
        <f>E312</f>
        <v>4885900</v>
      </c>
      <c r="F311" s="11">
        <f>F312</f>
        <v>0</v>
      </c>
    </row>
    <row r="312" spans="1:6" x14ac:dyDescent="0.2">
      <c r="A312" s="14" t="s">
        <v>37</v>
      </c>
      <c r="B312" s="1" t="s">
        <v>38</v>
      </c>
      <c r="C312" s="11">
        <f>'[1]9.1 ведомства'!G971</f>
        <v>4885900</v>
      </c>
      <c r="D312" s="11">
        <f>'[1]9.1 ведомства'!H971</f>
        <v>0</v>
      </c>
      <c r="E312" s="11">
        <f>'[1]9.1 ведомства'!I971</f>
        <v>4885900</v>
      </c>
      <c r="F312" s="11">
        <f>'[1]9.1 ведомства'!J971</f>
        <v>0</v>
      </c>
    </row>
    <row r="313" spans="1:6" hidden="1" x14ac:dyDescent="0.2">
      <c r="A313" s="15" t="s">
        <v>256</v>
      </c>
      <c r="B313" s="13" t="s">
        <v>257</v>
      </c>
      <c r="C313" s="11">
        <f>C314</f>
        <v>0</v>
      </c>
      <c r="D313" s="11">
        <f>D314</f>
        <v>0</v>
      </c>
      <c r="E313" s="11">
        <f>E314</f>
        <v>0</v>
      </c>
      <c r="F313" s="11">
        <f>F314</f>
        <v>0</v>
      </c>
    </row>
    <row r="314" spans="1:6" hidden="1" x14ac:dyDescent="0.2">
      <c r="A314" s="14" t="s">
        <v>37</v>
      </c>
      <c r="B314" s="1" t="s">
        <v>38</v>
      </c>
      <c r="C314" s="11">
        <f>'[1]9.1 ведомства'!G974</f>
        <v>0</v>
      </c>
      <c r="D314" s="11">
        <f>'[1]9.1 ведомства'!H974</f>
        <v>0</v>
      </c>
      <c r="E314" s="11">
        <f>'[1]9.1 ведомства'!I974</f>
        <v>0</v>
      </c>
      <c r="F314" s="11">
        <f>'[1]9.1 ведомства'!J974</f>
        <v>0</v>
      </c>
    </row>
    <row r="315" spans="1:6" hidden="1" x14ac:dyDescent="0.2">
      <c r="A315" s="14" t="s">
        <v>258</v>
      </c>
      <c r="B315" s="1" t="s">
        <v>259</v>
      </c>
      <c r="C315" s="11">
        <f>C316</f>
        <v>0</v>
      </c>
      <c r="D315" s="11">
        <f>D316</f>
        <v>0</v>
      </c>
      <c r="E315" s="11">
        <f>E316</f>
        <v>0</v>
      </c>
      <c r="F315" s="11">
        <f>F316</f>
        <v>0</v>
      </c>
    </row>
    <row r="316" spans="1:6" hidden="1" x14ac:dyDescent="0.2">
      <c r="A316" s="14" t="s">
        <v>37</v>
      </c>
      <c r="B316" s="1" t="s">
        <v>38</v>
      </c>
      <c r="C316" s="11">
        <f>'[1]8.1 разд '!F489</f>
        <v>0</v>
      </c>
      <c r="D316" s="11">
        <f>'[1]8.1 разд '!G489</f>
        <v>0</v>
      </c>
      <c r="E316" s="11">
        <f>'[1]8.1 разд '!H489</f>
        <v>0</v>
      </c>
      <c r="F316" s="11">
        <f>'[1]8.1 разд '!I489</f>
        <v>0</v>
      </c>
    </row>
    <row r="317" spans="1:6" x14ac:dyDescent="0.2">
      <c r="A317" s="14" t="s">
        <v>260</v>
      </c>
      <c r="B317" s="1" t="s">
        <v>77</v>
      </c>
      <c r="C317" s="11">
        <f>C318</f>
        <v>900000</v>
      </c>
      <c r="D317" s="11">
        <f>D318</f>
        <v>0</v>
      </c>
      <c r="E317" s="11">
        <f>E318</f>
        <v>900000</v>
      </c>
      <c r="F317" s="11">
        <f>F318</f>
        <v>0</v>
      </c>
    </row>
    <row r="318" spans="1:6" x14ac:dyDescent="0.2">
      <c r="A318" s="14" t="s">
        <v>37</v>
      </c>
      <c r="B318" s="1" t="s">
        <v>38</v>
      </c>
      <c r="C318" s="11">
        <f>'[1]9.1 ведомства'!G979</f>
        <v>900000</v>
      </c>
      <c r="D318" s="11">
        <f>'[1]9.1 ведомства'!H979</f>
        <v>0</v>
      </c>
      <c r="E318" s="11">
        <f>'[1]9.1 ведомства'!I979</f>
        <v>900000</v>
      </c>
      <c r="F318" s="11">
        <f>'[1]9.1 ведомства'!J979</f>
        <v>0</v>
      </c>
    </row>
    <row r="319" spans="1:6" s="32" customFormat="1" x14ac:dyDescent="0.2">
      <c r="A319" s="45" t="s">
        <v>261</v>
      </c>
      <c r="B319" s="45"/>
      <c r="C319" s="36">
        <f>C320+C405+C422+C435</f>
        <v>2109392986.8799999</v>
      </c>
      <c r="D319" s="36">
        <f>D320+D405+D422+D435</f>
        <v>1385212618.3800001</v>
      </c>
      <c r="E319" s="36">
        <f>E320+E405+E422+E435</f>
        <v>1956830300.5699999</v>
      </c>
      <c r="F319" s="36">
        <f>F320+F405+F422+F435</f>
        <v>1246065612.3800001</v>
      </c>
    </row>
    <row r="320" spans="1:6" x14ac:dyDescent="0.2">
      <c r="A320" s="42" t="s">
        <v>262</v>
      </c>
      <c r="B320" s="42"/>
      <c r="C320" s="11">
        <f>C321+C323+C325+C327+C329+C335+C337+C339+C341+C343+C333+C345+C347+C349+C351+C353+C355+C357+C401+C399+C403+C393+C359+C361+C363+C365+C367+C369+C371+C373+C375+C377+C379+C381+C383+C385+C387+C389+C395+C397+C391+C331</f>
        <v>2008657649.4499998</v>
      </c>
      <c r="D320" s="11">
        <f>D321+D323+D325+D327+D329+D335+D337+D339+D341+D343+D333+D345+D347+D349+D351+D353+D355+D357+D401+D399+D403+D393+D359+D361+D363+D365+D367+D369+D371+D373+D375+D377+D379+D381+D383+D385+D387+D389+D395+D397+D391+D331</f>
        <v>1305393358.3800001</v>
      </c>
      <c r="E320" s="11">
        <f>E321+E323+E325+E327+E329+E335+E337+E339+E341+E343+E333+E345+E347+E349+E351+E353+E355+E357+E401+E399+E403+E393+E359+E361+E363+E365+E367+E369+E371+E373+E375+E377+E379+E381+E383+E385+E387+E389+E395+E397+E391+E331</f>
        <v>1855062796.8899999</v>
      </c>
      <c r="F320" s="11">
        <f>F321+F323+F325+F327+F329+F335+F337+F339+F341+F343+F333+F345+F347+F349+F351+F353+F355+F357+F401+F399+F403+F393+F359+F361+F363+F365+F367+F369+F371+F373+F375+F377+F379+F381+F383+F385+F387+F389+F395+F397+F391+F331</f>
        <v>1164642552.3800001</v>
      </c>
    </row>
    <row r="321" spans="1:6" ht="24" x14ac:dyDescent="0.2">
      <c r="A321" s="15" t="s">
        <v>263</v>
      </c>
      <c r="B321" s="13" t="s">
        <v>15</v>
      </c>
      <c r="C321" s="11">
        <f>C322</f>
        <v>21393696</v>
      </c>
      <c r="D321" s="11">
        <f>D322</f>
        <v>0</v>
      </c>
      <c r="E321" s="11">
        <f>E322</f>
        <v>20590890</v>
      </c>
      <c r="F321" s="11">
        <f>F322</f>
        <v>0</v>
      </c>
    </row>
    <row r="322" spans="1:6" x14ac:dyDescent="0.2">
      <c r="A322" s="14" t="s">
        <v>50</v>
      </c>
      <c r="B322" s="16" t="s">
        <v>51</v>
      </c>
      <c r="C322" s="11">
        <f>'[1]9.1 ведомства'!G322+'[1]9.1 ведомства'!G347+'[1]9.1 ведомства'!G390</f>
        <v>21393696</v>
      </c>
      <c r="D322" s="11">
        <f>'[1]9.1 ведомства'!H322+'[1]9.1 ведомства'!H347+'[1]9.1 ведомства'!H390</f>
        <v>0</v>
      </c>
      <c r="E322" s="11">
        <f>'[1]9.1 ведомства'!I322+'[1]9.1 ведомства'!I347+'[1]9.1 ведомства'!I390</f>
        <v>20590890</v>
      </c>
      <c r="F322" s="11">
        <f>'[1]9.1 ведомства'!J322+'[1]9.1 ведомства'!J347+'[1]9.1 ведомства'!J390</f>
        <v>0</v>
      </c>
    </row>
    <row r="323" spans="1:6" ht="24" x14ac:dyDescent="0.2">
      <c r="A323" s="15" t="s">
        <v>264</v>
      </c>
      <c r="B323" s="13" t="s">
        <v>265</v>
      </c>
      <c r="C323" s="11">
        <f>C324</f>
        <v>45002852.379999995</v>
      </c>
      <c r="D323" s="11">
        <f>D324</f>
        <v>45002852.379999995</v>
      </c>
      <c r="E323" s="11">
        <f>E324</f>
        <v>45002852.379999995</v>
      </c>
      <c r="F323" s="11">
        <f>F324</f>
        <v>45002852.379999995</v>
      </c>
    </row>
    <row r="324" spans="1:6" x14ac:dyDescent="0.2">
      <c r="A324" s="14" t="s">
        <v>50</v>
      </c>
      <c r="B324" s="16" t="s">
        <v>51</v>
      </c>
      <c r="C324" s="11">
        <f>'[1]9.1 ведомства'!G324+'[1]9.1 ведомства'!G392</f>
        <v>45002852.379999995</v>
      </c>
      <c r="D324" s="11">
        <f>'[1]9.1 ведомства'!H324+'[1]9.1 ведомства'!H392</f>
        <v>45002852.379999995</v>
      </c>
      <c r="E324" s="11">
        <f>'[1]9.1 ведомства'!I324+'[1]9.1 ведомства'!I392</f>
        <v>45002852.379999995</v>
      </c>
      <c r="F324" s="11">
        <f>'[1]9.1 ведомства'!J324+'[1]9.1 ведомства'!J392</f>
        <v>45002852.379999995</v>
      </c>
    </row>
    <row r="325" spans="1:6" ht="24" x14ac:dyDescent="0.2">
      <c r="A325" s="15" t="s">
        <v>266</v>
      </c>
      <c r="B325" s="13" t="s">
        <v>267</v>
      </c>
      <c r="C325" s="11">
        <f>C326</f>
        <v>1053056500</v>
      </c>
      <c r="D325" s="11">
        <f>D326</f>
        <v>1053056500</v>
      </c>
      <c r="E325" s="11">
        <f>E326</f>
        <v>1095165400</v>
      </c>
      <c r="F325" s="11">
        <f>F326</f>
        <v>1095165400</v>
      </c>
    </row>
    <row r="326" spans="1:6" x14ac:dyDescent="0.2">
      <c r="A326" s="14" t="s">
        <v>50</v>
      </c>
      <c r="B326" s="16" t="s">
        <v>51</v>
      </c>
      <c r="C326" s="11">
        <f>'[1]9.1 ведомства'!G349+'[1]9.1 ведомства'!G327</f>
        <v>1053056500</v>
      </c>
      <c r="D326" s="11">
        <f>'[1]9.1 ведомства'!H349+'[1]9.1 ведомства'!H327</f>
        <v>1053056500</v>
      </c>
      <c r="E326" s="11">
        <f>'[1]9.1 ведомства'!I349+'[1]9.1 ведомства'!I327</f>
        <v>1095165400</v>
      </c>
      <c r="F326" s="11">
        <f>'[1]9.1 ведомства'!J349+'[1]9.1 ведомства'!J327</f>
        <v>1095165400</v>
      </c>
    </row>
    <row r="327" spans="1:6" ht="48" x14ac:dyDescent="0.2">
      <c r="A327" s="15" t="s">
        <v>268</v>
      </c>
      <c r="B327" s="13" t="s">
        <v>269</v>
      </c>
      <c r="C327" s="11">
        <f>C328</f>
        <v>596900</v>
      </c>
      <c r="D327" s="11">
        <f>D328</f>
        <v>596900</v>
      </c>
      <c r="E327" s="11">
        <f>E328</f>
        <v>596900</v>
      </c>
      <c r="F327" s="11">
        <f>F328</f>
        <v>596900</v>
      </c>
    </row>
    <row r="328" spans="1:6" x14ac:dyDescent="0.2">
      <c r="A328" s="14" t="s">
        <v>50</v>
      </c>
      <c r="B328" s="13" t="s">
        <v>270</v>
      </c>
      <c r="C328" s="11">
        <f>'[1]9.1 ведомства'!G500</f>
        <v>596900</v>
      </c>
      <c r="D328" s="11">
        <f>'[1]9.1 ведомства'!H500</f>
        <v>596900</v>
      </c>
      <c r="E328" s="11">
        <f>'[1]9.1 ведомства'!I500</f>
        <v>596900</v>
      </c>
      <c r="F328" s="11">
        <f>'[1]9.1 ведомства'!J500</f>
        <v>596900</v>
      </c>
    </row>
    <row r="329" spans="1:6" ht="36" x14ac:dyDescent="0.2">
      <c r="A329" s="15" t="s">
        <v>271</v>
      </c>
      <c r="B329" s="13" t="s">
        <v>272</v>
      </c>
      <c r="C329" s="11">
        <f>C330</f>
        <v>23877400</v>
      </c>
      <c r="D329" s="11">
        <f>D330</f>
        <v>23877400</v>
      </c>
      <c r="E329" s="11">
        <f>E330</f>
        <v>23877400</v>
      </c>
      <c r="F329" s="11">
        <f>F330</f>
        <v>23877400</v>
      </c>
    </row>
    <row r="330" spans="1:6" x14ac:dyDescent="0.2">
      <c r="A330" s="14" t="s">
        <v>50</v>
      </c>
      <c r="B330" s="13" t="s">
        <v>273</v>
      </c>
      <c r="C330" s="11">
        <f>'[1]9.1 ведомства'!G503</f>
        <v>23877400</v>
      </c>
      <c r="D330" s="11">
        <f>'[1]9.1 ведомства'!H503</f>
        <v>23877400</v>
      </c>
      <c r="E330" s="11">
        <f>'[1]9.1 ведомства'!I503</f>
        <v>23877400</v>
      </c>
      <c r="F330" s="11">
        <f>'[1]9.1 ведомства'!J503</f>
        <v>23877400</v>
      </c>
    </row>
    <row r="331" spans="1:6" ht="36" x14ac:dyDescent="0.2">
      <c r="A331" s="12" t="s">
        <v>274</v>
      </c>
      <c r="B331" s="13" t="s">
        <v>275</v>
      </c>
      <c r="C331" s="11">
        <f>C332</f>
        <v>28813380.41</v>
      </c>
      <c r="D331" s="11">
        <f>D332</f>
        <v>0</v>
      </c>
      <c r="E331" s="11">
        <f>E332</f>
        <v>28813380.41</v>
      </c>
      <c r="F331" s="11">
        <f>F332</f>
        <v>0</v>
      </c>
    </row>
    <row r="332" spans="1:6" x14ac:dyDescent="0.2">
      <c r="A332" s="14" t="s">
        <v>50</v>
      </c>
      <c r="B332" s="16" t="s">
        <v>51</v>
      </c>
      <c r="C332" s="11">
        <f>'[1]9.1 ведомства'!G393+'[1]9.1 ведомства'!G328</f>
        <v>28813380.41</v>
      </c>
      <c r="D332" s="11">
        <f>'[1]9.1 ведомства'!H393+'[1]9.1 ведомства'!H328</f>
        <v>0</v>
      </c>
      <c r="E332" s="11">
        <f>'[1]9.1 ведомства'!I393+'[1]9.1 ведомства'!I328</f>
        <v>28813380.41</v>
      </c>
      <c r="F332" s="11">
        <f>'[1]9.1 ведомства'!J393+'[1]9.1 ведомства'!J328</f>
        <v>0</v>
      </c>
    </row>
    <row r="333" spans="1:6" ht="24" x14ac:dyDescent="0.2">
      <c r="A333" s="15" t="s">
        <v>276</v>
      </c>
      <c r="B333" s="13" t="s">
        <v>277</v>
      </c>
      <c r="C333" s="11">
        <f>C334</f>
        <v>9348418.6199999992</v>
      </c>
      <c r="D333" s="11">
        <f>D334</f>
        <v>0</v>
      </c>
      <c r="E333" s="11">
        <f>E334</f>
        <v>9348418.6199999992</v>
      </c>
      <c r="F333" s="11">
        <f>F334</f>
        <v>0</v>
      </c>
    </row>
    <row r="334" spans="1:6" x14ac:dyDescent="0.2">
      <c r="A334" s="14" t="s">
        <v>50</v>
      </c>
      <c r="B334" s="16" t="s">
        <v>51</v>
      </c>
      <c r="C334" s="11">
        <f>'[1]9.1 ведомства'!G330+'[1]9.1 ведомства'!G396</f>
        <v>9348418.6199999992</v>
      </c>
      <c r="D334" s="11">
        <f>'[1]9.1 ведомства'!H330+'[1]9.1 ведомства'!H396</f>
        <v>0</v>
      </c>
      <c r="E334" s="11">
        <f>'[1]9.1 ведомства'!I330+'[1]9.1 ведомства'!I396</f>
        <v>9348418.6199999992</v>
      </c>
      <c r="F334" s="11">
        <f>'[1]9.1 ведомства'!J330+'[1]9.1 ведомства'!J396</f>
        <v>0</v>
      </c>
    </row>
    <row r="335" spans="1:6" ht="24" x14ac:dyDescent="0.2">
      <c r="A335" s="15" t="s">
        <v>278</v>
      </c>
      <c r="B335" s="1" t="s">
        <v>19</v>
      </c>
      <c r="C335" s="11">
        <f>C336</f>
        <v>261448421.41</v>
      </c>
      <c r="D335" s="11">
        <f>D336</f>
        <v>0</v>
      </c>
      <c r="E335" s="11">
        <f>E336</f>
        <v>261448421.41</v>
      </c>
      <c r="F335" s="11">
        <f>F336</f>
        <v>0</v>
      </c>
    </row>
    <row r="336" spans="1:6" x14ac:dyDescent="0.2">
      <c r="A336" s="14" t="s">
        <v>50</v>
      </c>
      <c r="B336" s="16" t="s">
        <v>51</v>
      </c>
      <c r="C336" s="11">
        <f>'[1]9.1 ведомства'!G397+'[1]9.1 ведомства'!G332</f>
        <v>261448421.41</v>
      </c>
      <c r="D336" s="11">
        <f>'[1]9.1 ведомства'!H397+'[1]9.1 ведомства'!H332</f>
        <v>0</v>
      </c>
      <c r="E336" s="11">
        <f>'[1]9.1 ведомства'!I397+'[1]9.1 ведомства'!I332</f>
        <v>261448421.41</v>
      </c>
      <c r="F336" s="11">
        <f>'[1]9.1 ведомства'!J397+'[1]9.1 ведомства'!J332</f>
        <v>0</v>
      </c>
    </row>
    <row r="337" spans="1:6" x14ac:dyDescent="0.2">
      <c r="A337" s="15" t="s">
        <v>279</v>
      </c>
      <c r="B337" s="1" t="s">
        <v>21</v>
      </c>
      <c r="C337" s="11">
        <f>C338</f>
        <v>43836127.869999997</v>
      </c>
      <c r="D337" s="11">
        <f>D338</f>
        <v>0</v>
      </c>
      <c r="E337" s="11">
        <f>E338</f>
        <v>43836127.869999997</v>
      </c>
      <c r="F337" s="11">
        <f>F338</f>
        <v>0</v>
      </c>
    </row>
    <row r="338" spans="1:6" x14ac:dyDescent="0.2">
      <c r="A338" s="14" t="s">
        <v>50</v>
      </c>
      <c r="B338" s="16" t="s">
        <v>51</v>
      </c>
      <c r="C338" s="11">
        <f>'[1]9.1 ведомства'!G334+'[1]9.1 ведомства'!G351+'[1]9.1 ведомства'!G399</f>
        <v>43836127.869999997</v>
      </c>
      <c r="D338" s="11">
        <f>'[1]9.1 ведомства'!H334+'[1]9.1 ведомства'!H351+'[1]9.1 ведомства'!H399</f>
        <v>0</v>
      </c>
      <c r="E338" s="11">
        <f>'[1]9.1 ведомства'!I334+'[1]9.1 ведомства'!I351+'[1]9.1 ведомства'!I399</f>
        <v>43836127.869999997</v>
      </c>
      <c r="F338" s="11">
        <f>'[1]9.1 ведомства'!J334+'[1]9.1 ведомства'!J351+'[1]9.1 ведомства'!J399</f>
        <v>0</v>
      </c>
    </row>
    <row r="339" spans="1:6" x14ac:dyDescent="0.2">
      <c r="A339" s="15" t="s">
        <v>280</v>
      </c>
      <c r="B339" s="1" t="s">
        <v>23</v>
      </c>
      <c r="C339" s="11">
        <f>C340</f>
        <v>140804623.73000002</v>
      </c>
      <c r="D339" s="11">
        <f>D340</f>
        <v>0</v>
      </c>
      <c r="E339" s="11">
        <f>E340</f>
        <v>146362090.39999998</v>
      </c>
      <c r="F339" s="11">
        <f>F340</f>
        <v>0</v>
      </c>
    </row>
    <row r="340" spans="1:6" x14ac:dyDescent="0.2">
      <c r="A340" s="14" t="s">
        <v>50</v>
      </c>
      <c r="B340" s="16" t="s">
        <v>51</v>
      </c>
      <c r="C340" s="11">
        <f>'[1]9.1 ведомства'!G401+'[1]9.1 ведомства'!G353+'[1]9.1 ведомства'!G336</f>
        <v>140804623.73000002</v>
      </c>
      <c r="D340" s="11">
        <f>'[1]9.1 ведомства'!H401+'[1]9.1 ведомства'!H353+'[1]9.1 ведомства'!H336</f>
        <v>0</v>
      </c>
      <c r="E340" s="11">
        <f>'[1]9.1 ведомства'!I401+'[1]9.1 ведомства'!I353+'[1]9.1 ведомства'!I336</f>
        <v>146362090.39999998</v>
      </c>
      <c r="F340" s="11">
        <f>'[1]9.1 ведомства'!J401+'[1]9.1 ведомства'!J353+'[1]9.1 ведомства'!J336</f>
        <v>0</v>
      </c>
    </row>
    <row r="341" spans="1:6" ht="24" x14ac:dyDescent="0.2">
      <c r="A341" s="15" t="s">
        <v>281</v>
      </c>
      <c r="B341" s="1" t="s">
        <v>25</v>
      </c>
      <c r="C341" s="11">
        <f>C342</f>
        <v>95707620.850000009</v>
      </c>
      <c r="D341" s="11">
        <f>D342</f>
        <v>0</v>
      </c>
      <c r="E341" s="11">
        <f>E342</f>
        <v>94154743.069999993</v>
      </c>
      <c r="F341" s="11">
        <f>F342</f>
        <v>0</v>
      </c>
    </row>
    <row r="342" spans="1:6" x14ac:dyDescent="0.2">
      <c r="A342" s="14" t="s">
        <v>50</v>
      </c>
      <c r="B342" s="16" t="s">
        <v>51</v>
      </c>
      <c r="C342" s="11">
        <f>'[1]9.1 ведомства'!G338+'[1]9.1 ведомства'!G355+'[1]9.1 ведомства'!G403</f>
        <v>95707620.850000009</v>
      </c>
      <c r="D342" s="11">
        <f>'[1]9.1 ведомства'!H338+'[1]9.1 ведомства'!H355+'[1]9.1 ведомства'!H403</f>
        <v>0</v>
      </c>
      <c r="E342" s="11">
        <f>'[1]9.1 ведомства'!I338+'[1]9.1 ведомства'!I355+'[1]9.1 ведомства'!I403</f>
        <v>94154743.069999993</v>
      </c>
      <c r="F342" s="11">
        <f>'[1]9.1 ведомства'!J338+'[1]9.1 ведомства'!J355+'[1]9.1 ведомства'!J403</f>
        <v>0</v>
      </c>
    </row>
    <row r="343" spans="1:6" x14ac:dyDescent="0.2">
      <c r="A343" s="15" t="s">
        <v>282</v>
      </c>
      <c r="B343" s="13" t="s">
        <v>283</v>
      </c>
      <c r="C343" s="11">
        <f>C344</f>
        <v>850000</v>
      </c>
      <c r="D343" s="11">
        <f>D344</f>
        <v>0</v>
      </c>
      <c r="E343" s="11">
        <f>E344</f>
        <v>850000</v>
      </c>
      <c r="F343" s="11">
        <f>F344</f>
        <v>0</v>
      </c>
    </row>
    <row r="344" spans="1:6" x14ac:dyDescent="0.2">
      <c r="A344" s="14" t="s">
        <v>50</v>
      </c>
      <c r="B344" s="16" t="s">
        <v>51</v>
      </c>
      <c r="C344" s="11">
        <f>'[1]9.1 ведомства'!G357</f>
        <v>850000</v>
      </c>
      <c r="D344" s="11">
        <f>'[1]9.1 ведомства'!H357</f>
        <v>0</v>
      </c>
      <c r="E344" s="11">
        <f>'[1]9.1 ведомства'!I357</f>
        <v>850000</v>
      </c>
      <c r="F344" s="11">
        <f>'[1]9.1 ведомства'!J357</f>
        <v>0</v>
      </c>
    </row>
    <row r="345" spans="1:6" ht="24" x14ac:dyDescent="0.2">
      <c r="A345" s="15" t="s">
        <v>284</v>
      </c>
      <c r="B345" s="13" t="s">
        <v>285</v>
      </c>
      <c r="C345" s="11">
        <f>C346</f>
        <v>290000</v>
      </c>
      <c r="D345" s="11">
        <f>D346</f>
        <v>0</v>
      </c>
      <c r="E345" s="11">
        <f>E346</f>
        <v>290000</v>
      </c>
      <c r="F345" s="11">
        <f>F346</f>
        <v>0</v>
      </c>
    </row>
    <row r="346" spans="1:6" x14ac:dyDescent="0.2">
      <c r="A346" s="14" t="s">
        <v>50</v>
      </c>
      <c r="B346" s="16" t="s">
        <v>51</v>
      </c>
      <c r="C346" s="11">
        <f>'[1]9.1 ведомства'!G428</f>
        <v>290000</v>
      </c>
      <c r="D346" s="11">
        <f>'[1]9.1 ведомства'!H428</f>
        <v>0</v>
      </c>
      <c r="E346" s="11">
        <f>'[1]9.1 ведомства'!I428</f>
        <v>290000</v>
      </c>
      <c r="F346" s="11">
        <f>'[1]9.1 ведомства'!J428</f>
        <v>0</v>
      </c>
    </row>
    <row r="347" spans="1:6" ht="24" hidden="1" x14ac:dyDescent="0.2">
      <c r="A347" s="15" t="s">
        <v>286</v>
      </c>
      <c r="B347" s="13" t="s">
        <v>287</v>
      </c>
      <c r="C347" s="11">
        <f>C348</f>
        <v>0</v>
      </c>
      <c r="D347" s="11">
        <f>D348</f>
        <v>0</v>
      </c>
      <c r="E347" s="11">
        <f>E348</f>
        <v>0</v>
      </c>
      <c r="F347" s="11">
        <f>F348</f>
        <v>0</v>
      </c>
    </row>
    <row r="348" spans="1:6" hidden="1" x14ac:dyDescent="0.2">
      <c r="A348" s="14" t="s">
        <v>50</v>
      </c>
      <c r="B348" s="16" t="s">
        <v>51</v>
      </c>
      <c r="C348" s="11">
        <f>'[1]9.1 ведомства'!G430</f>
        <v>0</v>
      </c>
      <c r="D348" s="11">
        <f>'[1]9.1 ведомства'!H430</f>
        <v>0</v>
      </c>
      <c r="E348" s="11">
        <f>'[1]9.1 ведомства'!I430</f>
        <v>0</v>
      </c>
      <c r="F348" s="11">
        <f>'[1]9.1 ведомства'!J430</f>
        <v>0</v>
      </c>
    </row>
    <row r="349" spans="1:6" x14ac:dyDescent="0.2">
      <c r="A349" s="15" t="s">
        <v>288</v>
      </c>
      <c r="B349" s="13" t="s">
        <v>289</v>
      </c>
      <c r="C349" s="11">
        <f>C350</f>
        <v>2023200</v>
      </c>
      <c r="D349" s="11">
        <f>D350</f>
        <v>0</v>
      </c>
      <c r="E349" s="11">
        <f>E350</f>
        <v>2023200</v>
      </c>
      <c r="F349" s="11">
        <f>F350</f>
        <v>0</v>
      </c>
    </row>
    <row r="350" spans="1:6" x14ac:dyDescent="0.2">
      <c r="A350" s="14" t="s">
        <v>50</v>
      </c>
      <c r="B350" s="16" t="s">
        <v>51</v>
      </c>
      <c r="C350" s="11">
        <f>'[1]9.1 ведомства'!G432</f>
        <v>2023200</v>
      </c>
      <c r="D350" s="11">
        <f>'[1]9.1 ведомства'!H432</f>
        <v>0</v>
      </c>
      <c r="E350" s="11">
        <f>'[1]9.1 ведомства'!I432</f>
        <v>2023200</v>
      </c>
      <c r="F350" s="11">
        <f>'[1]9.1 ведомства'!J432</f>
        <v>0</v>
      </c>
    </row>
    <row r="351" spans="1:6" ht="24" x14ac:dyDescent="0.2">
      <c r="A351" s="15" t="s">
        <v>290</v>
      </c>
      <c r="B351" s="13" t="s">
        <v>291</v>
      </c>
      <c r="C351" s="11">
        <f>C352</f>
        <v>500000</v>
      </c>
      <c r="D351" s="11">
        <f>D352</f>
        <v>0</v>
      </c>
      <c r="E351" s="11">
        <f>E352</f>
        <v>500000</v>
      </c>
      <c r="F351" s="11">
        <f>F352</f>
        <v>0</v>
      </c>
    </row>
    <row r="352" spans="1:6" x14ac:dyDescent="0.2">
      <c r="A352" s="14" t="s">
        <v>50</v>
      </c>
      <c r="B352" s="16" t="s">
        <v>51</v>
      </c>
      <c r="C352" s="11">
        <f>'[1]9.1 ведомства'!G434</f>
        <v>500000</v>
      </c>
      <c r="D352" s="11">
        <f>'[1]9.1 ведомства'!H434</f>
        <v>0</v>
      </c>
      <c r="E352" s="11">
        <f>'[1]9.1 ведомства'!I434</f>
        <v>500000</v>
      </c>
      <c r="F352" s="11">
        <f>'[1]9.1 ведомства'!J434</f>
        <v>0</v>
      </c>
    </row>
    <row r="353" spans="1:6" ht="15" hidden="1" customHeight="1" x14ac:dyDescent="0.2">
      <c r="A353" s="15" t="s">
        <v>292</v>
      </c>
      <c r="B353" s="13" t="s">
        <v>293</v>
      </c>
      <c r="C353" s="11">
        <f>C354</f>
        <v>0</v>
      </c>
      <c r="D353" s="11">
        <f>D354</f>
        <v>0</v>
      </c>
      <c r="E353" s="11">
        <f>E354</f>
        <v>0</v>
      </c>
      <c r="F353" s="11">
        <f>F354</f>
        <v>0</v>
      </c>
    </row>
    <row r="354" spans="1:6" hidden="1" x14ac:dyDescent="0.2">
      <c r="A354" s="14" t="s">
        <v>50</v>
      </c>
      <c r="B354" s="16" t="s">
        <v>51</v>
      </c>
      <c r="C354" s="11">
        <f>'[1]9.1 ведомства'!G360</f>
        <v>0</v>
      </c>
      <c r="D354" s="11">
        <f>'[1]9.1 ведомства'!H360</f>
        <v>0</v>
      </c>
      <c r="E354" s="11">
        <f>'[1]9.1 ведомства'!I360</f>
        <v>0</v>
      </c>
      <c r="F354" s="11">
        <f>'[1]9.1 ведомства'!J360</f>
        <v>0</v>
      </c>
    </row>
    <row r="355" spans="1:6" x14ac:dyDescent="0.2">
      <c r="A355" s="15" t="s">
        <v>294</v>
      </c>
      <c r="B355" s="13" t="s">
        <v>295</v>
      </c>
      <c r="C355" s="11">
        <f>C356</f>
        <v>369260</v>
      </c>
      <c r="D355" s="11">
        <f>D356</f>
        <v>0</v>
      </c>
      <c r="E355" s="11">
        <f>E356</f>
        <v>369260</v>
      </c>
      <c r="F355" s="11">
        <f>F356</f>
        <v>0</v>
      </c>
    </row>
    <row r="356" spans="1:6" x14ac:dyDescent="0.2">
      <c r="A356" s="14" t="s">
        <v>50</v>
      </c>
      <c r="B356" s="16" t="s">
        <v>51</v>
      </c>
      <c r="C356" s="11">
        <f>'[1]9.1 ведомства'!G362+'[1]9.1 ведомства'!G407+'[1]9.1 ведомства'!G341</f>
        <v>369260</v>
      </c>
      <c r="D356" s="11">
        <f>'[1]9.1 ведомства'!H362+'[1]9.1 ведомства'!H407+'[1]9.1 ведомства'!H341</f>
        <v>0</v>
      </c>
      <c r="E356" s="11">
        <f>'[1]9.1 ведомства'!I362+'[1]9.1 ведомства'!I407+'[1]9.1 ведомства'!I341</f>
        <v>369260</v>
      </c>
      <c r="F356" s="11">
        <f>'[1]9.1 ведомства'!J362+'[1]9.1 ведомства'!J407+'[1]9.1 ведомства'!J341</f>
        <v>0</v>
      </c>
    </row>
    <row r="357" spans="1:6" ht="24" x14ac:dyDescent="0.2">
      <c r="A357" s="15" t="s">
        <v>296</v>
      </c>
      <c r="B357" s="13" t="s">
        <v>297</v>
      </c>
      <c r="C357" s="11">
        <f>C358</f>
        <v>35900</v>
      </c>
      <c r="D357" s="11">
        <f>D358</f>
        <v>0</v>
      </c>
      <c r="E357" s="11">
        <f>E358</f>
        <v>35900</v>
      </c>
      <c r="F357" s="11">
        <f>F358</f>
        <v>0</v>
      </c>
    </row>
    <row r="358" spans="1:6" x14ac:dyDescent="0.2">
      <c r="A358" s="14" t="s">
        <v>50</v>
      </c>
      <c r="B358" s="16" t="s">
        <v>51</v>
      </c>
      <c r="C358" s="11">
        <f>'[1]9.1 ведомства'!G436</f>
        <v>35900</v>
      </c>
      <c r="D358" s="11">
        <f>'[1]9.1 ведомства'!H436</f>
        <v>0</v>
      </c>
      <c r="E358" s="11">
        <f>'[1]9.1 ведомства'!I436</f>
        <v>35900</v>
      </c>
      <c r="F358" s="11">
        <f>'[1]9.1 ведомства'!J436</f>
        <v>0</v>
      </c>
    </row>
    <row r="359" spans="1:6" ht="24" x14ac:dyDescent="0.2">
      <c r="A359" s="15" t="s">
        <v>298</v>
      </c>
      <c r="B359" s="13" t="s">
        <v>15</v>
      </c>
      <c r="C359" s="11">
        <f>C360</f>
        <v>1024700</v>
      </c>
      <c r="D359" s="11">
        <f>D360</f>
        <v>0</v>
      </c>
      <c r="E359" s="11">
        <f>E360</f>
        <v>1003900</v>
      </c>
      <c r="F359" s="11">
        <f>F360</f>
        <v>0</v>
      </c>
    </row>
    <row r="360" spans="1:6" x14ac:dyDescent="0.2">
      <c r="A360" s="14" t="s">
        <v>50</v>
      </c>
      <c r="B360" s="16" t="s">
        <v>51</v>
      </c>
      <c r="C360" s="11">
        <f>'[1]9.1 ведомства'!G439</f>
        <v>1024700</v>
      </c>
      <c r="D360" s="11">
        <f>'[1]9.1 ведомства'!H439</f>
        <v>0</v>
      </c>
      <c r="E360" s="11">
        <f>'[1]9.1 ведомства'!I439</f>
        <v>1003900</v>
      </c>
      <c r="F360" s="11">
        <f>'[1]9.1 ведомства'!J439</f>
        <v>0</v>
      </c>
    </row>
    <row r="361" spans="1:6" ht="24" x14ac:dyDescent="0.2">
      <c r="A361" s="15" t="s">
        <v>299</v>
      </c>
      <c r="B361" s="1" t="s">
        <v>19</v>
      </c>
      <c r="C361" s="11">
        <f>C362</f>
        <v>39850284.420000002</v>
      </c>
      <c r="D361" s="11">
        <f>D362</f>
        <v>0</v>
      </c>
      <c r="E361" s="11">
        <f>E362</f>
        <v>39850284.420000002</v>
      </c>
      <c r="F361" s="11">
        <f>F362</f>
        <v>0</v>
      </c>
    </row>
    <row r="362" spans="1:6" x14ac:dyDescent="0.2">
      <c r="A362" s="14" t="s">
        <v>50</v>
      </c>
      <c r="B362" s="16" t="s">
        <v>51</v>
      </c>
      <c r="C362" s="11">
        <f>'[1]9.1 ведомства'!G441</f>
        <v>39850284.420000002</v>
      </c>
      <c r="D362" s="11">
        <f>'[1]9.1 ведомства'!H441</f>
        <v>0</v>
      </c>
      <c r="E362" s="11">
        <f>'[1]9.1 ведомства'!I441</f>
        <v>39850284.420000002</v>
      </c>
      <c r="F362" s="11">
        <f>'[1]9.1 ведомства'!J441</f>
        <v>0</v>
      </c>
    </row>
    <row r="363" spans="1:6" x14ac:dyDescent="0.2">
      <c r="A363" s="15" t="s">
        <v>300</v>
      </c>
      <c r="B363" s="1" t="s">
        <v>21</v>
      </c>
      <c r="C363" s="11">
        <f>C364</f>
        <v>323320</v>
      </c>
      <c r="D363" s="11">
        <f>D364</f>
        <v>0</v>
      </c>
      <c r="E363" s="11">
        <f>E364</f>
        <v>323320</v>
      </c>
      <c r="F363" s="11">
        <f>F364</f>
        <v>0</v>
      </c>
    </row>
    <row r="364" spans="1:6" x14ac:dyDescent="0.2">
      <c r="A364" s="14" t="s">
        <v>50</v>
      </c>
      <c r="B364" s="16" t="s">
        <v>51</v>
      </c>
      <c r="C364" s="11">
        <f>'[1]9.1 ведомства'!G443</f>
        <v>323320</v>
      </c>
      <c r="D364" s="11">
        <f>'[1]9.1 ведомства'!H443</f>
        <v>0</v>
      </c>
      <c r="E364" s="11">
        <f>'[1]9.1 ведомства'!I443</f>
        <v>323320</v>
      </c>
      <c r="F364" s="11">
        <f>'[1]9.1 ведомства'!J443</f>
        <v>0</v>
      </c>
    </row>
    <row r="365" spans="1:6" x14ac:dyDescent="0.2">
      <c r="A365" s="15" t="s">
        <v>301</v>
      </c>
      <c r="B365" s="1" t="s">
        <v>23</v>
      </c>
      <c r="C365" s="11">
        <f>C366</f>
        <v>422275.55</v>
      </c>
      <c r="D365" s="11">
        <f>D366</f>
        <v>0</v>
      </c>
      <c r="E365" s="11">
        <f>E366</f>
        <v>439166.57</v>
      </c>
      <c r="F365" s="11">
        <f>F366</f>
        <v>0</v>
      </c>
    </row>
    <row r="366" spans="1:6" x14ac:dyDescent="0.2">
      <c r="A366" s="14" t="s">
        <v>50</v>
      </c>
      <c r="B366" s="16" t="s">
        <v>51</v>
      </c>
      <c r="C366" s="11">
        <f>'[1]9.1 ведомства'!G445</f>
        <v>422275.55</v>
      </c>
      <c r="D366" s="11">
        <f>'[1]9.1 ведомства'!H445</f>
        <v>0</v>
      </c>
      <c r="E366" s="11">
        <f>'[1]9.1 ведомства'!I445</f>
        <v>439166.57</v>
      </c>
      <c r="F366" s="11">
        <f>'[1]9.1 ведомства'!J445</f>
        <v>0</v>
      </c>
    </row>
    <row r="367" spans="1:6" ht="24" x14ac:dyDescent="0.2">
      <c r="A367" s="15" t="s">
        <v>302</v>
      </c>
      <c r="B367" s="1" t="s">
        <v>25</v>
      </c>
      <c r="C367" s="11">
        <f>C368</f>
        <v>2001659.31</v>
      </c>
      <c r="D367" s="11">
        <f>D368</f>
        <v>0</v>
      </c>
      <c r="E367" s="11">
        <f>E368</f>
        <v>2001659.31</v>
      </c>
      <c r="F367" s="11">
        <f>F368</f>
        <v>0</v>
      </c>
    </row>
    <row r="368" spans="1:6" x14ac:dyDescent="0.2">
      <c r="A368" s="14" t="s">
        <v>50</v>
      </c>
      <c r="B368" s="16" t="s">
        <v>51</v>
      </c>
      <c r="C368" s="11">
        <f>'[1]9.1 ведомства'!G447</f>
        <v>2001659.31</v>
      </c>
      <c r="D368" s="11">
        <f>'[1]9.1 ведомства'!H447</f>
        <v>0</v>
      </c>
      <c r="E368" s="11">
        <f>'[1]9.1 ведомства'!I447</f>
        <v>2001659.31</v>
      </c>
      <c r="F368" s="11">
        <f>'[1]9.1 ведомства'!J447</f>
        <v>0</v>
      </c>
    </row>
    <row r="369" spans="1:6" hidden="1" x14ac:dyDescent="0.2">
      <c r="A369" s="15" t="s">
        <v>303</v>
      </c>
      <c r="B369" s="13" t="s">
        <v>123</v>
      </c>
      <c r="C369" s="11">
        <f>C370</f>
        <v>0</v>
      </c>
      <c r="D369" s="11">
        <f>D370</f>
        <v>0</v>
      </c>
      <c r="E369" s="11">
        <f>E370</f>
        <v>0</v>
      </c>
      <c r="F369" s="11">
        <f>F370</f>
        <v>0</v>
      </c>
    </row>
    <row r="370" spans="1:6" hidden="1" x14ac:dyDescent="0.2">
      <c r="A370" s="14" t="s">
        <v>50</v>
      </c>
      <c r="B370" s="16" t="s">
        <v>51</v>
      </c>
      <c r="C370" s="11">
        <f>'[1]9.1 ведомства'!G449</f>
        <v>0</v>
      </c>
      <c r="D370" s="11">
        <f>'[1]9.1 ведомства'!H449</f>
        <v>0</v>
      </c>
      <c r="E370" s="11">
        <f>'[1]9.1 ведомства'!I449</f>
        <v>0</v>
      </c>
      <c r="F370" s="11">
        <f>'[1]9.1 ведомства'!J449</f>
        <v>0</v>
      </c>
    </row>
    <row r="371" spans="1:6" ht="24" x14ac:dyDescent="0.2">
      <c r="A371" s="15" t="s">
        <v>304</v>
      </c>
      <c r="B371" s="13" t="s">
        <v>15</v>
      </c>
      <c r="C371" s="11">
        <f>C372</f>
        <v>388500</v>
      </c>
      <c r="D371" s="11">
        <f>D372</f>
        <v>0</v>
      </c>
      <c r="E371" s="11">
        <f>E372</f>
        <v>261000</v>
      </c>
      <c r="F371" s="11">
        <f>F372</f>
        <v>0</v>
      </c>
    </row>
    <row r="372" spans="1:6" x14ac:dyDescent="0.2">
      <c r="A372" s="14" t="s">
        <v>50</v>
      </c>
      <c r="B372" s="16" t="s">
        <v>51</v>
      </c>
      <c r="C372" s="11">
        <f>'[1]9.1 ведомства'!G452</f>
        <v>388500</v>
      </c>
      <c r="D372" s="11">
        <f>'[1]9.1 ведомства'!H452</f>
        <v>0</v>
      </c>
      <c r="E372" s="11">
        <f>'[1]9.1 ведомства'!I452</f>
        <v>261000</v>
      </c>
      <c r="F372" s="11">
        <f>'[1]9.1 ведомства'!J452</f>
        <v>0</v>
      </c>
    </row>
    <row r="373" spans="1:6" ht="24" x14ac:dyDescent="0.2">
      <c r="A373" s="15" t="s">
        <v>305</v>
      </c>
      <c r="B373" s="1" t="s">
        <v>19</v>
      </c>
      <c r="C373" s="11">
        <f>C374</f>
        <v>16869220.5</v>
      </c>
      <c r="D373" s="11">
        <f>D374</f>
        <v>0</v>
      </c>
      <c r="E373" s="11">
        <f>E374</f>
        <v>16869220.5</v>
      </c>
      <c r="F373" s="11">
        <f>F374</f>
        <v>0</v>
      </c>
    </row>
    <row r="374" spans="1:6" x14ac:dyDescent="0.2">
      <c r="A374" s="14" t="s">
        <v>50</v>
      </c>
      <c r="B374" s="16" t="s">
        <v>51</v>
      </c>
      <c r="C374" s="11">
        <f>'[1]9.1 ведомства'!G454</f>
        <v>16869220.5</v>
      </c>
      <c r="D374" s="11">
        <f>'[1]9.1 ведомства'!H454</f>
        <v>0</v>
      </c>
      <c r="E374" s="11">
        <f>'[1]9.1 ведомства'!I454</f>
        <v>16869220.5</v>
      </c>
      <c r="F374" s="11">
        <f>'[1]9.1 ведомства'!J454</f>
        <v>0</v>
      </c>
    </row>
    <row r="375" spans="1:6" x14ac:dyDescent="0.2">
      <c r="A375" s="15" t="s">
        <v>306</v>
      </c>
      <c r="B375" s="1" t="s">
        <v>21</v>
      </c>
      <c r="C375" s="11">
        <f>C376</f>
        <v>270340</v>
      </c>
      <c r="D375" s="11">
        <f>D376</f>
        <v>0</v>
      </c>
      <c r="E375" s="11">
        <f>E376</f>
        <v>270340</v>
      </c>
      <c r="F375" s="11">
        <f>F376</f>
        <v>0</v>
      </c>
    </row>
    <row r="376" spans="1:6" x14ac:dyDescent="0.2">
      <c r="A376" s="14" t="s">
        <v>50</v>
      </c>
      <c r="B376" s="16" t="s">
        <v>51</v>
      </c>
      <c r="C376" s="11">
        <f>'[1]9.1 ведомства'!G456</f>
        <v>270340</v>
      </c>
      <c r="D376" s="11">
        <f>'[1]9.1 ведомства'!H456</f>
        <v>0</v>
      </c>
      <c r="E376" s="11">
        <f>'[1]9.1 ведомства'!I456</f>
        <v>270340</v>
      </c>
      <c r="F376" s="11">
        <f>'[1]9.1 ведомства'!J456</f>
        <v>0</v>
      </c>
    </row>
    <row r="377" spans="1:6" x14ac:dyDescent="0.2">
      <c r="A377" s="15" t="s">
        <v>307</v>
      </c>
      <c r="B377" s="1" t="s">
        <v>23</v>
      </c>
      <c r="C377" s="11">
        <f>C378</f>
        <v>569691.07999999996</v>
      </c>
      <c r="D377" s="11">
        <f>D378</f>
        <v>0</v>
      </c>
      <c r="E377" s="11">
        <f>E378</f>
        <v>592478.71999999997</v>
      </c>
      <c r="F377" s="11">
        <f>F378</f>
        <v>0</v>
      </c>
    </row>
    <row r="378" spans="1:6" x14ac:dyDescent="0.2">
      <c r="A378" s="14" t="s">
        <v>50</v>
      </c>
      <c r="B378" s="16" t="s">
        <v>51</v>
      </c>
      <c r="C378" s="11">
        <f>'[1]9.1 ведомства'!G458</f>
        <v>569691.07999999996</v>
      </c>
      <c r="D378" s="11">
        <f>'[1]9.1 ведомства'!H458</f>
        <v>0</v>
      </c>
      <c r="E378" s="11">
        <f>'[1]9.1 ведомства'!I458</f>
        <v>592478.71999999997</v>
      </c>
      <c r="F378" s="11">
        <f>'[1]9.1 ведомства'!J458</f>
        <v>0</v>
      </c>
    </row>
    <row r="379" spans="1:6" ht="24" x14ac:dyDescent="0.2">
      <c r="A379" s="15" t="s">
        <v>308</v>
      </c>
      <c r="B379" s="1" t="s">
        <v>25</v>
      </c>
      <c r="C379" s="11">
        <f>C380</f>
        <v>2467287.2000000002</v>
      </c>
      <c r="D379" s="11">
        <f>D380</f>
        <v>0</v>
      </c>
      <c r="E379" s="11">
        <f>E380</f>
        <v>2467287.2000000002</v>
      </c>
      <c r="F379" s="11">
        <f>F380</f>
        <v>0</v>
      </c>
    </row>
    <row r="380" spans="1:6" x14ac:dyDescent="0.2">
      <c r="A380" s="14" t="s">
        <v>50</v>
      </c>
      <c r="B380" s="16" t="s">
        <v>51</v>
      </c>
      <c r="C380" s="11">
        <f>'[1]9.1 ведомства'!G460</f>
        <v>2467287.2000000002</v>
      </c>
      <c r="D380" s="11">
        <f>'[1]9.1 ведомства'!H460</f>
        <v>0</v>
      </c>
      <c r="E380" s="11">
        <f>'[1]9.1 ведомства'!I460</f>
        <v>2467287.2000000002</v>
      </c>
      <c r="F380" s="11">
        <f>'[1]9.1 ведомства'!J460</f>
        <v>0</v>
      </c>
    </row>
    <row r="381" spans="1:6" ht="24" x14ac:dyDescent="0.2">
      <c r="A381" s="15" t="s">
        <v>309</v>
      </c>
      <c r="B381" s="13" t="s">
        <v>15</v>
      </c>
      <c r="C381" s="11">
        <f>C382</f>
        <v>122000</v>
      </c>
      <c r="D381" s="11">
        <f>D382</f>
        <v>0</v>
      </c>
      <c r="E381" s="11">
        <f>E382</f>
        <v>122000</v>
      </c>
      <c r="F381" s="11">
        <f>F382</f>
        <v>0</v>
      </c>
    </row>
    <row r="382" spans="1:6" x14ac:dyDescent="0.2">
      <c r="A382" s="14" t="s">
        <v>50</v>
      </c>
      <c r="B382" s="16" t="s">
        <v>51</v>
      </c>
      <c r="C382" s="11">
        <f>'[1]9.1 ведомства'!G463</f>
        <v>122000</v>
      </c>
      <c r="D382" s="11">
        <f>'[1]9.1 ведомства'!H463</f>
        <v>0</v>
      </c>
      <c r="E382" s="11">
        <f>'[1]9.1 ведомства'!I463</f>
        <v>122000</v>
      </c>
      <c r="F382" s="11">
        <f>'[1]9.1 ведомства'!J463</f>
        <v>0</v>
      </c>
    </row>
    <row r="383" spans="1:6" ht="24" x14ac:dyDescent="0.2">
      <c r="A383" s="15" t="s">
        <v>310</v>
      </c>
      <c r="B383" s="1" t="s">
        <v>19</v>
      </c>
      <c r="C383" s="11">
        <f>C384</f>
        <v>13981532.58</v>
      </c>
      <c r="D383" s="11">
        <f>D384</f>
        <v>0</v>
      </c>
      <c r="E383" s="11">
        <f>E384</f>
        <v>13981532.58</v>
      </c>
      <c r="F383" s="11">
        <f>F384</f>
        <v>0</v>
      </c>
    </row>
    <row r="384" spans="1:6" x14ac:dyDescent="0.2">
      <c r="A384" s="14" t="s">
        <v>50</v>
      </c>
      <c r="B384" s="16" t="s">
        <v>51</v>
      </c>
      <c r="C384" s="11">
        <f>'[1]9.1 ведомства'!G465</f>
        <v>13981532.58</v>
      </c>
      <c r="D384" s="11">
        <f>'[1]9.1 ведомства'!H465</f>
        <v>0</v>
      </c>
      <c r="E384" s="11">
        <f>'[1]9.1 ведомства'!I465</f>
        <v>13981532.58</v>
      </c>
      <c r="F384" s="11">
        <f>'[1]9.1 ведомства'!J465</f>
        <v>0</v>
      </c>
    </row>
    <row r="385" spans="1:6" x14ac:dyDescent="0.2">
      <c r="A385" s="15" t="s">
        <v>311</v>
      </c>
      <c r="B385" s="1" t="s">
        <v>21</v>
      </c>
      <c r="C385" s="11">
        <f>C386</f>
        <v>812862.29</v>
      </c>
      <c r="D385" s="11">
        <f>D386</f>
        <v>0</v>
      </c>
      <c r="E385" s="11">
        <f>E386</f>
        <v>812862.29</v>
      </c>
      <c r="F385" s="11">
        <f>F386</f>
        <v>0</v>
      </c>
    </row>
    <row r="386" spans="1:6" x14ac:dyDescent="0.2">
      <c r="A386" s="14" t="s">
        <v>50</v>
      </c>
      <c r="B386" s="16" t="s">
        <v>51</v>
      </c>
      <c r="C386" s="11">
        <f>'[1]9.1 ведомства'!G467</f>
        <v>812862.29</v>
      </c>
      <c r="D386" s="11">
        <f>'[1]9.1 ведомства'!H467</f>
        <v>0</v>
      </c>
      <c r="E386" s="11">
        <f>'[1]9.1 ведомства'!I467</f>
        <v>812862.29</v>
      </c>
      <c r="F386" s="11">
        <f>'[1]9.1 ведомства'!J467</f>
        <v>0</v>
      </c>
    </row>
    <row r="387" spans="1:6" x14ac:dyDescent="0.2">
      <c r="A387" s="15" t="s">
        <v>312</v>
      </c>
      <c r="B387" s="1" t="s">
        <v>23</v>
      </c>
      <c r="C387" s="11">
        <f>C388</f>
        <v>2127322.08</v>
      </c>
      <c r="D387" s="11">
        <f>D388</f>
        <v>0</v>
      </c>
      <c r="E387" s="11">
        <f>E388</f>
        <v>2212414.96</v>
      </c>
      <c r="F387" s="11">
        <f>F388</f>
        <v>0</v>
      </c>
    </row>
    <row r="388" spans="1:6" x14ac:dyDescent="0.2">
      <c r="A388" s="14" t="s">
        <v>50</v>
      </c>
      <c r="B388" s="16" t="s">
        <v>51</v>
      </c>
      <c r="C388" s="11">
        <f>'[1]9.1 ведомства'!G469</f>
        <v>2127322.08</v>
      </c>
      <c r="D388" s="11">
        <f>'[1]9.1 ведомства'!H469</f>
        <v>0</v>
      </c>
      <c r="E388" s="11">
        <f>'[1]9.1 ведомства'!I469</f>
        <v>2212414.96</v>
      </c>
      <c r="F388" s="11">
        <f>'[1]9.1 ведомства'!J469</f>
        <v>0</v>
      </c>
    </row>
    <row r="389" spans="1:6" ht="24" x14ac:dyDescent="0.2">
      <c r="A389" s="15" t="s">
        <v>313</v>
      </c>
      <c r="B389" s="1" t="s">
        <v>25</v>
      </c>
      <c r="C389" s="11">
        <f>C390</f>
        <v>590346.17000000004</v>
      </c>
      <c r="D389" s="11">
        <f>D390</f>
        <v>0</v>
      </c>
      <c r="E389" s="11">
        <f>E390</f>
        <v>590346.18000000005</v>
      </c>
      <c r="F389" s="11">
        <f>F390</f>
        <v>0</v>
      </c>
    </row>
    <row r="390" spans="1:6" x14ac:dyDescent="0.2">
      <c r="A390" s="14" t="s">
        <v>50</v>
      </c>
      <c r="B390" s="16" t="s">
        <v>51</v>
      </c>
      <c r="C390" s="11">
        <f>'[1]9.1 ведомства'!G471</f>
        <v>590346.17000000004</v>
      </c>
      <c r="D390" s="11">
        <f>'[1]9.1 ведомства'!H471</f>
        <v>0</v>
      </c>
      <c r="E390" s="11">
        <f>'[1]9.1 ведомства'!I471</f>
        <v>590346.18000000005</v>
      </c>
      <c r="F390" s="11">
        <f>'[1]9.1 ведомства'!J471</f>
        <v>0</v>
      </c>
    </row>
    <row r="391" spans="1:6" ht="24" hidden="1" x14ac:dyDescent="0.2">
      <c r="A391" s="12" t="s">
        <v>314</v>
      </c>
      <c r="B391" s="13" t="s">
        <v>315</v>
      </c>
      <c r="C391" s="11">
        <f>C392</f>
        <v>0</v>
      </c>
      <c r="D391" s="11">
        <f>D392</f>
        <v>0</v>
      </c>
      <c r="E391" s="11">
        <f>E392</f>
        <v>0</v>
      </c>
      <c r="F391" s="11">
        <f>F392</f>
        <v>0</v>
      </c>
    </row>
    <row r="392" spans="1:6" hidden="1" x14ac:dyDescent="0.2">
      <c r="A392" s="14" t="s">
        <v>50</v>
      </c>
      <c r="B392" s="16" t="s">
        <v>51</v>
      </c>
      <c r="C392" s="11">
        <f>'[1]9.1 ведомства'!G365</f>
        <v>0</v>
      </c>
      <c r="D392" s="11">
        <f>'[1]9.1 ведомства'!H365</f>
        <v>0</v>
      </c>
      <c r="E392" s="11">
        <f>'[1]9.1 ведомства'!I365</f>
        <v>0</v>
      </c>
      <c r="F392" s="11">
        <f>'[1]9.1 ведомства'!J365</f>
        <v>0</v>
      </c>
    </row>
    <row r="393" spans="1:6" ht="24" hidden="1" x14ac:dyDescent="0.2">
      <c r="A393" s="12" t="s">
        <v>316</v>
      </c>
      <c r="B393" s="34" t="s">
        <v>317</v>
      </c>
      <c r="C393" s="11">
        <f>C394</f>
        <v>0</v>
      </c>
      <c r="D393" s="11">
        <f>D394</f>
        <v>0</v>
      </c>
      <c r="E393" s="11">
        <f>E394</f>
        <v>0</v>
      </c>
      <c r="F393" s="11">
        <f>F394</f>
        <v>0</v>
      </c>
    </row>
    <row r="394" spans="1:6" hidden="1" x14ac:dyDescent="0.2">
      <c r="A394" s="22" t="s">
        <v>37</v>
      </c>
      <c r="B394" s="1" t="s">
        <v>38</v>
      </c>
      <c r="C394" s="23">
        <f>'[1]9.1 ведомства'!G1025</f>
        <v>0</v>
      </c>
      <c r="D394" s="23">
        <f>'[1]9.1 ведомства'!H1025</f>
        <v>0</v>
      </c>
      <c r="E394" s="23">
        <f>'[1]9.1 ведомства'!I1025</f>
        <v>0</v>
      </c>
      <c r="F394" s="23">
        <f>'[1]9.1 ведомства'!J1025</f>
        <v>0</v>
      </c>
    </row>
    <row r="395" spans="1:6" hidden="1" x14ac:dyDescent="0.2">
      <c r="A395" s="15" t="s">
        <v>318</v>
      </c>
      <c r="B395" s="13" t="s">
        <v>319</v>
      </c>
      <c r="C395" s="11">
        <f>C396</f>
        <v>0</v>
      </c>
      <c r="D395" s="11">
        <f>D396</f>
        <v>0</v>
      </c>
      <c r="E395" s="11">
        <f>E396</f>
        <v>0</v>
      </c>
      <c r="F395" s="11">
        <f>F396</f>
        <v>0</v>
      </c>
    </row>
    <row r="396" spans="1:6" hidden="1" x14ac:dyDescent="0.2">
      <c r="A396" s="22" t="s">
        <v>37</v>
      </c>
      <c r="B396" s="1" t="s">
        <v>38</v>
      </c>
      <c r="C396" s="11">
        <f>'[1]9.1 ведомства'!G1028</f>
        <v>0</v>
      </c>
      <c r="D396" s="11">
        <f>'[1]9.1 ведомства'!H1028</f>
        <v>0</v>
      </c>
      <c r="E396" s="11">
        <f>'[1]9.1 ведомства'!I1028</f>
        <v>0</v>
      </c>
      <c r="F396" s="11">
        <f>'[1]9.1 ведомства'!J1028</f>
        <v>0</v>
      </c>
    </row>
    <row r="397" spans="1:6" ht="24" hidden="1" x14ac:dyDescent="0.2">
      <c r="A397" s="15" t="s">
        <v>320</v>
      </c>
      <c r="B397" s="1" t="s">
        <v>321</v>
      </c>
      <c r="C397" s="11">
        <f>SUM(C398:C398)</f>
        <v>0</v>
      </c>
      <c r="D397" s="11">
        <f>SUM(D398:D398)</f>
        <v>0</v>
      </c>
      <c r="E397" s="11">
        <f>SUM(E398:E398)</f>
        <v>0</v>
      </c>
      <c r="F397" s="11">
        <f>SUM(F398:F398)</f>
        <v>0</v>
      </c>
    </row>
    <row r="398" spans="1:6" hidden="1" x14ac:dyDescent="0.2">
      <c r="A398" s="22" t="s">
        <v>37</v>
      </c>
      <c r="B398" s="1" t="s">
        <v>38</v>
      </c>
      <c r="C398" s="11">
        <f>'[1]9.1 ведомства'!G1030</f>
        <v>0</v>
      </c>
      <c r="D398" s="11">
        <f>'[1]9.1 ведомства'!H1030</f>
        <v>0</v>
      </c>
      <c r="E398" s="11">
        <f>'[1]9.1 ведомства'!I1030</f>
        <v>0</v>
      </c>
      <c r="F398" s="11">
        <f>'[1]9.1 ведомства'!J1030</f>
        <v>0</v>
      </c>
    </row>
    <row r="399" spans="1:6" ht="36" x14ac:dyDescent="0.2">
      <c r="A399" s="12" t="s">
        <v>322</v>
      </c>
      <c r="B399" s="35" t="s">
        <v>323</v>
      </c>
      <c r="C399" s="23">
        <f>C400</f>
        <v>113879700.52</v>
      </c>
      <c r="D399" s="23">
        <f>D400</f>
        <v>112477796.52</v>
      </c>
      <c r="E399" s="23">
        <f>E400</f>
        <v>0</v>
      </c>
      <c r="F399" s="23">
        <f>F400</f>
        <v>0</v>
      </c>
    </row>
    <row r="400" spans="1:6" x14ac:dyDescent="0.2">
      <c r="A400" s="22" t="s">
        <v>37</v>
      </c>
      <c r="B400" s="1" t="s">
        <v>38</v>
      </c>
      <c r="C400" s="23">
        <f>'[1]9.1 ведомства'!G1015</f>
        <v>113879700.52</v>
      </c>
      <c r="D400" s="23">
        <f>'[1]9.1 ведомства'!H1015</f>
        <v>112477796.52</v>
      </c>
      <c r="E400" s="23">
        <f>'[1]9.1 ведомства'!I1015</f>
        <v>0</v>
      </c>
      <c r="F400" s="23">
        <f>'[1]9.1 ведомства'!J1015</f>
        <v>0</v>
      </c>
    </row>
    <row r="401" spans="1:6" x14ac:dyDescent="0.2">
      <c r="A401" s="15" t="s">
        <v>324</v>
      </c>
      <c r="B401" s="13" t="s">
        <v>319</v>
      </c>
      <c r="C401" s="11">
        <f>C402</f>
        <v>70381909.480000004</v>
      </c>
      <c r="D401" s="11">
        <f>D402</f>
        <v>70381909.480000004</v>
      </c>
      <c r="E401" s="11">
        <f>E402</f>
        <v>0</v>
      </c>
      <c r="F401" s="11">
        <f>F402</f>
        <v>0</v>
      </c>
    </row>
    <row r="402" spans="1:6" x14ac:dyDescent="0.2">
      <c r="A402" s="22" t="s">
        <v>37</v>
      </c>
      <c r="B402" s="1" t="s">
        <v>38</v>
      </c>
      <c r="C402" s="11">
        <f>'[1]9.1 ведомства'!G1018</f>
        <v>70381909.480000004</v>
      </c>
      <c r="D402" s="11">
        <f>'[1]9.1 ведомства'!H1018</f>
        <v>70381909.480000004</v>
      </c>
      <c r="E402" s="11">
        <f>'[1]9.1 ведомства'!I1018</f>
        <v>0</v>
      </c>
      <c r="F402" s="11">
        <f>'[1]9.1 ведомства'!J1018</f>
        <v>0</v>
      </c>
    </row>
    <row r="403" spans="1:6" ht="24" x14ac:dyDescent="0.2">
      <c r="A403" s="15" t="s">
        <v>325</v>
      </c>
      <c r="B403" s="1" t="s">
        <v>321</v>
      </c>
      <c r="C403" s="11">
        <f>SUM(C404:C404)</f>
        <v>14620397</v>
      </c>
      <c r="D403" s="11">
        <f>SUM(D404:D404)</f>
        <v>0</v>
      </c>
      <c r="E403" s="11">
        <f>SUM(E404:E404)</f>
        <v>0</v>
      </c>
      <c r="F403" s="11">
        <f>SUM(F404:F404)</f>
        <v>0</v>
      </c>
    </row>
    <row r="404" spans="1:6" x14ac:dyDescent="0.2">
      <c r="A404" s="22" t="s">
        <v>37</v>
      </c>
      <c r="B404" s="1" t="s">
        <v>38</v>
      </c>
      <c r="C404" s="11">
        <f>'[1]9.1 ведомства'!G1019</f>
        <v>14620397</v>
      </c>
      <c r="D404" s="11">
        <f>'[1]9.1 ведомства'!H1019</f>
        <v>0</v>
      </c>
      <c r="E404" s="11">
        <f>'[1]9.1 ведомства'!I1019</f>
        <v>0</v>
      </c>
      <c r="F404" s="11">
        <f>'[1]9.1 ведомства'!J1019</f>
        <v>0</v>
      </c>
    </row>
    <row r="405" spans="1:6" x14ac:dyDescent="0.2">
      <c r="A405" s="43" t="s">
        <v>326</v>
      </c>
      <c r="B405" s="44"/>
      <c r="C405" s="11">
        <f>C406+C408+C410+C414+C412+C416+C418+C420</f>
        <v>47982228.649999999</v>
      </c>
      <c r="D405" s="11">
        <f>D406+D408+D410+D414+D412+D416+D418+D420</f>
        <v>32959100</v>
      </c>
      <c r="E405" s="11">
        <f>E406+E408+E410+E414+E412+E416+E418+E420</f>
        <v>49468959.719999999</v>
      </c>
      <c r="F405" s="11">
        <f>F406+F408+F410+F414+F412+F416+F418+F420</f>
        <v>34267700</v>
      </c>
    </row>
    <row r="406" spans="1:6" ht="24" x14ac:dyDescent="0.2">
      <c r="A406" s="15" t="s">
        <v>327</v>
      </c>
      <c r="B406" s="13" t="s">
        <v>15</v>
      </c>
      <c r="C406" s="11">
        <f>C407</f>
        <v>500000</v>
      </c>
      <c r="D406" s="11">
        <f>D407</f>
        <v>0</v>
      </c>
      <c r="E406" s="11">
        <f>E407</f>
        <v>500000</v>
      </c>
      <c r="F406" s="11">
        <f>F407</f>
        <v>0</v>
      </c>
    </row>
    <row r="407" spans="1:6" x14ac:dyDescent="0.2">
      <c r="A407" s="14" t="s">
        <v>50</v>
      </c>
      <c r="B407" s="16" t="s">
        <v>51</v>
      </c>
      <c r="C407" s="11">
        <f>'[1]9.1 ведомства'!G475</f>
        <v>500000</v>
      </c>
      <c r="D407" s="11">
        <f>'[1]9.1 ведомства'!H475</f>
        <v>0</v>
      </c>
      <c r="E407" s="11">
        <f>'[1]9.1 ведомства'!I475</f>
        <v>500000</v>
      </c>
      <c r="F407" s="11">
        <f>'[1]9.1 ведомства'!J475</f>
        <v>0</v>
      </c>
    </row>
    <row r="408" spans="1:6" ht="36" x14ac:dyDescent="0.2">
      <c r="A408" s="15" t="s">
        <v>328</v>
      </c>
      <c r="B408" s="13" t="s">
        <v>329</v>
      </c>
      <c r="C408" s="11">
        <f>C409</f>
        <v>2280300</v>
      </c>
      <c r="D408" s="11">
        <f>D409</f>
        <v>2280300</v>
      </c>
      <c r="E408" s="11">
        <f>E409</f>
        <v>2371500</v>
      </c>
      <c r="F408" s="11">
        <f>F409</f>
        <v>2371500</v>
      </c>
    </row>
    <row r="409" spans="1:6" x14ac:dyDescent="0.2">
      <c r="A409" s="14" t="s">
        <v>50</v>
      </c>
      <c r="B409" s="16" t="s">
        <v>51</v>
      </c>
      <c r="C409" s="11">
        <f>'[1]9.1 ведомства'!G369</f>
        <v>2280300</v>
      </c>
      <c r="D409" s="11">
        <f>'[1]9.1 ведомства'!H369</f>
        <v>2280300</v>
      </c>
      <c r="E409" s="11">
        <f>'[1]9.1 ведомства'!I369</f>
        <v>2371500</v>
      </c>
      <c r="F409" s="11">
        <f>'[1]9.1 ведомства'!J369</f>
        <v>2371500</v>
      </c>
    </row>
    <row r="410" spans="1:6" x14ac:dyDescent="0.2">
      <c r="A410" s="15" t="s">
        <v>330</v>
      </c>
      <c r="B410" s="13" t="s">
        <v>331</v>
      </c>
      <c r="C410" s="11">
        <f>C411</f>
        <v>30678800</v>
      </c>
      <c r="D410" s="11">
        <f>D411</f>
        <v>30678800</v>
      </c>
      <c r="E410" s="11">
        <f>E411</f>
        <v>31896200</v>
      </c>
      <c r="F410" s="11">
        <f>F411</f>
        <v>31896200</v>
      </c>
    </row>
    <row r="411" spans="1:6" x14ac:dyDescent="0.2">
      <c r="A411" s="14" t="s">
        <v>50</v>
      </c>
      <c r="B411" s="16" t="s">
        <v>51</v>
      </c>
      <c r="C411" s="11">
        <f>'[1]9.1 ведомства'!G371</f>
        <v>30678800</v>
      </c>
      <c r="D411" s="11">
        <f>'[1]9.1 ведомства'!H371</f>
        <v>30678800</v>
      </c>
      <c r="E411" s="11">
        <f>'[1]9.1 ведомства'!I371</f>
        <v>31896200</v>
      </c>
      <c r="F411" s="11">
        <f>'[1]9.1 ведомства'!J371</f>
        <v>31896200</v>
      </c>
    </row>
    <row r="412" spans="1:6" ht="36" x14ac:dyDescent="0.2">
      <c r="A412" s="15" t="s">
        <v>332</v>
      </c>
      <c r="B412" s="13" t="s">
        <v>333</v>
      </c>
      <c r="C412" s="11">
        <f>C413</f>
        <v>4453862.55</v>
      </c>
      <c r="D412" s="11">
        <f>D413</f>
        <v>0</v>
      </c>
      <c r="E412" s="11">
        <f>E413</f>
        <v>4631993.62</v>
      </c>
      <c r="F412" s="11">
        <f>F413</f>
        <v>0</v>
      </c>
    </row>
    <row r="413" spans="1:6" x14ac:dyDescent="0.2">
      <c r="A413" s="14" t="s">
        <v>50</v>
      </c>
      <c r="B413" s="16" t="s">
        <v>51</v>
      </c>
      <c r="C413" s="11">
        <f>'[1]9.1 ведомства'!G373</f>
        <v>4453862.55</v>
      </c>
      <c r="D413" s="11">
        <f>'[1]9.1 ведомства'!H373</f>
        <v>0</v>
      </c>
      <c r="E413" s="11">
        <f>'[1]9.1 ведомства'!I373</f>
        <v>4631993.62</v>
      </c>
      <c r="F413" s="11">
        <f>'[1]9.1 ведомства'!J373</f>
        <v>0</v>
      </c>
    </row>
    <row r="414" spans="1:6" ht="24" x14ac:dyDescent="0.2">
      <c r="A414" s="15" t="s">
        <v>334</v>
      </c>
      <c r="B414" s="1" t="s">
        <v>19</v>
      </c>
      <c r="C414" s="11">
        <f>C415</f>
        <v>8799950.4199999999</v>
      </c>
      <c r="D414" s="11">
        <f>D415</f>
        <v>0</v>
      </c>
      <c r="E414" s="11">
        <f>E415</f>
        <v>8799950.4199999999</v>
      </c>
      <c r="F414" s="11">
        <f>F415</f>
        <v>0</v>
      </c>
    </row>
    <row r="415" spans="1:6" x14ac:dyDescent="0.2">
      <c r="A415" s="14" t="s">
        <v>50</v>
      </c>
      <c r="B415" s="16" t="s">
        <v>51</v>
      </c>
      <c r="C415" s="11">
        <f>'[1]9.1 ведомства'!G477</f>
        <v>8799950.4199999999</v>
      </c>
      <c r="D415" s="11">
        <f>'[1]9.1 ведомства'!H477</f>
        <v>0</v>
      </c>
      <c r="E415" s="11">
        <f>'[1]9.1 ведомства'!I477</f>
        <v>8799950.4199999999</v>
      </c>
      <c r="F415" s="11">
        <f>'[1]9.1 ведомства'!J477</f>
        <v>0</v>
      </c>
    </row>
    <row r="416" spans="1:6" x14ac:dyDescent="0.2">
      <c r="A416" s="15" t="s">
        <v>335</v>
      </c>
      <c r="B416" s="1" t="s">
        <v>21</v>
      </c>
      <c r="C416" s="11">
        <f>C417</f>
        <v>135410.92000000001</v>
      </c>
      <c r="D416" s="11">
        <f>D417</f>
        <v>0</v>
      </c>
      <c r="E416" s="11">
        <f>E417</f>
        <v>135410.92000000001</v>
      </c>
      <c r="F416" s="11">
        <f>F417</f>
        <v>0</v>
      </c>
    </row>
    <row r="417" spans="1:6" x14ac:dyDescent="0.2">
      <c r="A417" s="14" t="s">
        <v>50</v>
      </c>
      <c r="B417" s="16" t="s">
        <v>51</v>
      </c>
      <c r="C417" s="11">
        <f>'[1]9.1 ведомства'!G479</f>
        <v>135410.92000000001</v>
      </c>
      <c r="D417" s="11">
        <f>'[1]9.1 ведомства'!H479</f>
        <v>0</v>
      </c>
      <c r="E417" s="11">
        <f>'[1]9.1 ведомства'!I479</f>
        <v>135410.92000000001</v>
      </c>
      <c r="F417" s="11">
        <f>'[1]9.1 ведомства'!J479</f>
        <v>0</v>
      </c>
    </row>
    <row r="418" spans="1:6" x14ac:dyDescent="0.2">
      <c r="A418" s="15" t="s">
        <v>336</v>
      </c>
      <c r="B418" s="1" t="s">
        <v>23</v>
      </c>
      <c r="C418" s="11">
        <f>C419</f>
        <v>259185.68</v>
      </c>
      <c r="D418" s="11">
        <f>D419</f>
        <v>0</v>
      </c>
      <c r="E418" s="11">
        <f>E419</f>
        <v>259185.68</v>
      </c>
      <c r="F418" s="11">
        <f>F419</f>
        <v>0</v>
      </c>
    </row>
    <row r="419" spans="1:6" x14ac:dyDescent="0.2">
      <c r="A419" s="14" t="s">
        <v>50</v>
      </c>
      <c r="B419" s="16" t="s">
        <v>51</v>
      </c>
      <c r="C419" s="11">
        <f>'[1]9.1 ведомства'!G481</f>
        <v>259185.68</v>
      </c>
      <c r="D419" s="11">
        <f>'[1]9.1 ведомства'!H481</f>
        <v>0</v>
      </c>
      <c r="E419" s="11">
        <f>'[1]9.1 ведомства'!I481</f>
        <v>259185.68</v>
      </c>
      <c r="F419" s="11">
        <f>'[1]9.1 ведомства'!J481</f>
        <v>0</v>
      </c>
    </row>
    <row r="420" spans="1:6" ht="24" x14ac:dyDescent="0.2">
      <c r="A420" s="15" t="s">
        <v>337</v>
      </c>
      <c r="B420" s="1" t="s">
        <v>25</v>
      </c>
      <c r="C420" s="11">
        <f>C421</f>
        <v>874719.08</v>
      </c>
      <c r="D420" s="11">
        <f>D421</f>
        <v>0</v>
      </c>
      <c r="E420" s="11">
        <f>E421</f>
        <v>874719.08</v>
      </c>
      <c r="F420" s="11">
        <f>F421</f>
        <v>0</v>
      </c>
    </row>
    <row r="421" spans="1:6" x14ac:dyDescent="0.2">
      <c r="A421" s="14" t="s">
        <v>50</v>
      </c>
      <c r="B421" s="16" t="s">
        <v>51</v>
      </c>
      <c r="C421" s="11">
        <f>'[1]9.1 ведомства'!G483</f>
        <v>874719.08</v>
      </c>
      <c r="D421" s="11">
        <f>'[1]9.1 ведомства'!H483</f>
        <v>0</v>
      </c>
      <c r="E421" s="11">
        <f>'[1]9.1 ведомства'!I483</f>
        <v>874719.08</v>
      </c>
      <c r="F421" s="11">
        <f>'[1]9.1 ведомства'!J483</f>
        <v>0</v>
      </c>
    </row>
    <row r="422" spans="1:6" x14ac:dyDescent="0.2">
      <c r="A422" s="42" t="s">
        <v>338</v>
      </c>
      <c r="B422" s="42"/>
      <c r="C422" s="11">
        <f>C423+C425+C429+C431+C433+C427</f>
        <v>44646300</v>
      </c>
      <c r="D422" s="11">
        <f>D423+D425+D429+D431+D433+D427</f>
        <v>44646300</v>
      </c>
      <c r="E422" s="11">
        <f>E423+E425+E429+E431+E433+E427</f>
        <v>44941500</v>
      </c>
      <c r="F422" s="11">
        <f>F423+F425+F429+F431+F433+F427</f>
        <v>44941500</v>
      </c>
    </row>
    <row r="423" spans="1:6" ht="24" x14ac:dyDescent="0.2">
      <c r="A423" s="15" t="s">
        <v>339</v>
      </c>
      <c r="B423" s="13" t="s">
        <v>340</v>
      </c>
      <c r="C423" s="11">
        <f>C424</f>
        <v>34428300</v>
      </c>
      <c r="D423" s="11">
        <f>D424</f>
        <v>34428300</v>
      </c>
      <c r="E423" s="11">
        <f>E424</f>
        <v>34428300</v>
      </c>
      <c r="F423" s="11">
        <f>F424</f>
        <v>34428300</v>
      </c>
    </row>
    <row r="424" spans="1:6" x14ac:dyDescent="0.2">
      <c r="A424" s="14" t="s">
        <v>50</v>
      </c>
      <c r="B424" s="16" t="s">
        <v>51</v>
      </c>
      <c r="C424" s="11">
        <f>'[1]9.1 ведомства'!G507</f>
        <v>34428300</v>
      </c>
      <c r="D424" s="11">
        <f>'[1]9.1 ведомства'!H507</f>
        <v>34428300</v>
      </c>
      <c r="E424" s="11">
        <f>'[1]9.1 ведомства'!I507</f>
        <v>34428300</v>
      </c>
      <c r="F424" s="11">
        <f>'[1]9.1 ведомства'!J507</f>
        <v>34428300</v>
      </c>
    </row>
    <row r="425" spans="1:6" ht="36" x14ac:dyDescent="0.2">
      <c r="A425" s="15" t="s">
        <v>341</v>
      </c>
      <c r="B425" s="13" t="s">
        <v>342</v>
      </c>
      <c r="C425" s="11">
        <f>C426</f>
        <v>143100</v>
      </c>
      <c r="D425" s="11">
        <f>D426</f>
        <v>143100</v>
      </c>
      <c r="E425" s="11">
        <f>E426</f>
        <v>163600</v>
      </c>
      <c r="F425" s="11">
        <f>F426</f>
        <v>163600</v>
      </c>
    </row>
    <row r="426" spans="1:6" x14ac:dyDescent="0.2">
      <c r="A426" s="14" t="s">
        <v>50</v>
      </c>
      <c r="B426" s="16" t="s">
        <v>51</v>
      </c>
      <c r="C426" s="11">
        <f>'[1]9.1 ведомства'!G509</f>
        <v>143100</v>
      </c>
      <c r="D426" s="11">
        <f>'[1]9.1 ведомства'!H509</f>
        <v>143100</v>
      </c>
      <c r="E426" s="11">
        <f>'[1]9.1 ведомства'!I509</f>
        <v>163600</v>
      </c>
      <c r="F426" s="11">
        <f>'[1]9.1 ведомства'!J509</f>
        <v>163600</v>
      </c>
    </row>
    <row r="427" spans="1:6" ht="48" x14ac:dyDescent="0.2">
      <c r="A427" s="15" t="s">
        <v>343</v>
      </c>
      <c r="B427" s="13" t="s">
        <v>344</v>
      </c>
      <c r="C427" s="11">
        <f>C428</f>
        <v>6825000</v>
      </c>
      <c r="D427" s="11">
        <f>D428</f>
        <v>6825000</v>
      </c>
      <c r="E427" s="11">
        <f>E428</f>
        <v>7098000</v>
      </c>
      <c r="F427" s="11">
        <f>F428</f>
        <v>7098000</v>
      </c>
    </row>
    <row r="428" spans="1:6" x14ac:dyDescent="0.2">
      <c r="A428" s="14" t="s">
        <v>50</v>
      </c>
      <c r="B428" s="16" t="s">
        <v>51</v>
      </c>
      <c r="C428" s="11">
        <f>'[1]9.1 ведомства'!G511</f>
        <v>6825000</v>
      </c>
      <c r="D428" s="11">
        <f>'[1]9.1 ведомства'!H511</f>
        <v>6825000</v>
      </c>
      <c r="E428" s="11">
        <f>'[1]9.1 ведомства'!I511</f>
        <v>7098000</v>
      </c>
      <c r="F428" s="11">
        <f>'[1]9.1 ведомства'!J511</f>
        <v>7098000</v>
      </c>
    </row>
    <row r="429" spans="1:6" ht="36" x14ac:dyDescent="0.2">
      <c r="A429" s="15" t="s">
        <v>345</v>
      </c>
      <c r="B429" s="13" t="s">
        <v>346</v>
      </c>
      <c r="C429" s="11">
        <f>C430</f>
        <v>2474300</v>
      </c>
      <c r="D429" s="11">
        <f>D430</f>
        <v>2474300</v>
      </c>
      <c r="E429" s="11">
        <f>E430</f>
        <v>2474300</v>
      </c>
      <c r="F429" s="11">
        <f>F430</f>
        <v>2474300</v>
      </c>
    </row>
    <row r="430" spans="1:6" x14ac:dyDescent="0.2">
      <c r="A430" s="14" t="s">
        <v>50</v>
      </c>
      <c r="B430" s="16" t="s">
        <v>51</v>
      </c>
      <c r="C430" s="11">
        <f>'[1]9.1 ведомства'!G490</f>
        <v>2474300</v>
      </c>
      <c r="D430" s="11">
        <f>'[1]9.1 ведомства'!H490</f>
        <v>2474300</v>
      </c>
      <c r="E430" s="11">
        <f>'[1]9.1 ведомства'!I490</f>
        <v>2474300</v>
      </c>
      <c r="F430" s="11">
        <f>'[1]9.1 ведомства'!J490</f>
        <v>2474300</v>
      </c>
    </row>
    <row r="431" spans="1:6" ht="36" x14ac:dyDescent="0.2">
      <c r="A431" s="15" t="s">
        <v>347</v>
      </c>
      <c r="B431" s="13" t="s">
        <v>348</v>
      </c>
      <c r="C431" s="11">
        <f>C432</f>
        <v>42900</v>
      </c>
      <c r="D431" s="11">
        <f>D432</f>
        <v>42900</v>
      </c>
      <c r="E431" s="11">
        <f>E432</f>
        <v>44600</v>
      </c>
      <c r="F431" s="11">
        <f>F432</f>
        <v>44600</v>
      </c>
    </row>
    <row r="432" spans="1:6" x14ac:dyDescent="0.2">
      <c r="A432" s="14" t="s">
        <v>50</v>
      </c>
      <c r="B432" s="16" t="s">
        <v>51</v>
      </c>
      <c r="C432" s="11">
        <f>'[1]9.1 ведомства'!G492</f>
        <v>42900</v>
      </c>
      <c r="D432" s="11">
        <f>'[1]9.1 ведомства'!H492</f>
        <v>42900</v>
      </c>
      <c r="E432" s="11">
        <f>'[1]9.1 ведомства'!I492</f>
        <v>44600</v>
      </c>
      <c r="F432" s="11">
        <f>'[1]9.1 ведомства'!J492</f>
        <v>44600</v>
      </c>
    </row>
    <row r="433" spans="1:6" ht="60" x14ac:dyDescent="0.2">
      <c r="A433" s="15" t="s">
        <v>349</v>
      </c>
      <c r="B433" s="13" t="s">
        <v>350</v>
      </c>
      <c r="C433" s="11">
        <f>C434</f>
        <v>732700</v>
      </c>
      <c r="D433" s="11">
        <f>D434</f>
        <v>732700</v>
      </c>
      <c r="E433" s="11">
        <f>E434</f>
        <v>732700</v>
      </c>
      <c r="F433" s="11">
        <f>F434</f>
        <v>732700</v>
      </c>
    </row>
    <row r="434" spans="1:6" x14ac:dyDescent="0.2">
      <c r="A434" s="14" t="s">
        <v>50</v>
      </c>
      <c r="B434" s="16" t="s">
        <v>51</v>
      </c>
      <c r="C434" s="11">
        <f>'[1]9.1 ведомства'!G494</f>
        <v>732700</v>
      </c>
      <c r="D434" s="11">
        <f>'[1]9.1 ведомства'!H494</f>
        <v>732700</v>
      </c>
      <c r="E434" s="11">
        <f>'[1]9.1 ведомства'!I494</f>
        <v>732700</v>
      </c>
      <c r="F434" s="11">
        <f>'[1]9.1 ведомства'!J494</f>
        <v>732700</v>
      </c>
    </row>
    <row r="435" spans="1:6" x14ac:dyDescent="0.2">
      <c r="A435" s="42" t="s">
        <v>351</v>
      </c>
      <c r="B435" s="42"/>
      <c r="C435" s="11">
        <f>C436+C438+C442+C446+C444+C440</f>
        <v>8106808.7800000003</v>
      </c>
      <c r="D435" s="11">
        <f>D436+D438+D442+D446+D444+D440</f>
        <v>2213860</v>
      </c>
      <c r="E435" s="11">
        <f>E436+E438+E442+E446+E444+E440</f>
        <v>7357043.96</v>
      </c>
      <c r="F435" s="11">
        <f>F436+F438+F442+F446+F444+F440</f>
        <v>2213860</v>
      </c>
    </row>
    <row r="436" spans="1:6" ht="24" x14ac:dyDescent="0.2">
      <c r="A436" s="15" t="s">
        <v>352</v>
      </c>
      <c r="B436" s="13" t="s">
        <v>353</v>
      </c>
      <c r="C436" s="11">
        <f>C437</f>
        <v>2213860</v>
      </c>
      <c r="D436" s="11">
        <f>D437</f>
        <v>2213860</v>
      </c>
      <c r="E436" s="11">
        <f>E437</f>
        <v>2213860</v>
      </c>
      <c r="F436" s="11">
        <f>F437</f>
        <v>2213860</v>
      </c>
    </row>
    <row r="437" spans="1:6" x14ac:dyDescent="0.2">
      <c r="A437" s="14" t="s">
        <v>50</v>
      </c>
      <c r="B437" s="16" t="s">
        <v>51</v>
      </c>
      <c r="C437" s="11">
        <f>'[1]9.1 ведомства'!G412</f>
        <v>2213860</v>
      </c>
      <c r="D437" s="11">
        <f>'[1]9.1 ведомства'!H412</f>
        <v>2213860</v>
      </c>
      <c r="E437" s="11">
        <f>'[1]9.1 ведомства'!I412</f>
        <v>2213860</v>
      </c>
      <c r="F437" s="11">
        <f>'[1]9.1 ведомства'!J412</f>
        <v>2213860</v>
      </c>
    </row>
    <row r="438" spans="1:6" ht="24" x14ac:dyDescent="0.2">
      <c r="A438" s="15" t="s">
        <v>354</v>
      </c>
      <c r="B438" s="13" t="s">
        <v>355</v>
      </c>
      <c r="C438" s="11">
        <f>C439</f>
        <v>459883.96</v>
      </c>
      <c r="D438" s="11">
        <f>D439</f>
        <v>0</v>
      </c>
      <c r="E438" s="11">
        <f>E439</f>
        <v>459883.96</v>
      </c>
      <c r="F438" s="11">
        <f>F439</f>
        <v>0</v>
      </c>
    </row>
    <row r="439" spans="1:6" x14ac:dyDescent="0.2">
      <c r="A439" s="14" t="s">
        <v>50</v>
      </c>
      <c r="B439" s="16" t="s">
        <v>51</v>
      </c>
      <c r="C439" s="11">
        <f>'[1]9.1 ведомства'!G414</f>
        <v>459883.96</v>
      </c>
      <c r="D439" s="11">
        <f>'[1]9.1 ведомства'!H414</f>
        <v>0</v>
      </c>
      <c r="E439" s="11">
        <f>'[1]9.1 ведомства'!I414</f>
        <v>459883.96</v>
      </c>
      <c r="F439" s="11">
        <f>'[1]9.1 ведомства'!J414</f>
        <v>0</v>
      </c>
    </row>
    <row r="440" spans="1:6" ht="24" x14ac:dyDescent="0.2">
      <c r="A440" s="15" t="s">
        <v>356</v>
      </c>
      <c r="B440" s="13" t="s">
        <v>357</v>
      </c>
      <c r="C440" s="11">
        <f>C441</f>
        <v>1663064.82</v>
      </c>
      <c r="D440" s="11">
        <f>D441</f>
        <v>0</v>
      </c>
      <c r="E440" s="11">
        <f>E441</f>
        <v>913300</v>
      </c>
      <c r="F440" s="11">
        <f>F441</f>
        <v>0</v>
      </c>
    </row>
    <row r="441" spans="1:6" x14ac:dyDescent="0.2">
      <c r="A441" s="14" t="s">
        <v>50</v>
      </c>
      <c r="B441" s="16" t="s">
        <v>51</v>
      </c>
      <c r="C441" s="11">
        <f>'[1]9.1 ведомства'!G416</f>
        <v>1663064.82</v>
      </c>
      <c r="D441" s="11">
        <f>'[1]9.1 ведомства'!H416</f>
        <v>0</v>
      </c>
      <c r="E441" s="11">
        <f>'[1]9.1 ведомства'!I416</f>
        <v>913300</v>
      </c>
      <c r="F441" s="11">
        <f>'[1]9.1 ведомства'!J416</f>
        <v>0</v>
      </c>
    </row>
    <row r="442" spans="1:6" x14ac:dyDescent="0.2">
      <c r="A442" s="15" t="s">
        <v>358</v>
      </c>
      <c r="B442" s="13" t="s">
        <v>359</v>
      </c>
      <c r="C442" s="11">
        <f>C443</f>
        <v>3300000</v>
      </c>
      <c r="D442" s="11">
        <f>D443</f>
        <v>0</v>
      </c>
      <c r="E442" s="11">
        <f>E443</f>
        <v>3300000</v>
      </c>
      <c r="F442" s="11">
        <f>F443</f>
        <v>0</v>
      </c>
    </row>
    <row r="443" spans="1:6" x14ac:dyDescent="0.2">
      <c r="A443" s="14" t="s">
        <v>50</v>
      </c>
      <c r="B443" s="16" t="s">
        <v>51</v>
      </c>
      <c r="C443" s="11">
        <f>'[1]9.1 ведомства'!G418</f>
        <v>3300000</v>
      </c>
      <c r="D443" s="11">
        <f>'[1]9.1 ведомства'!H418</f>
        <v>0</v>
      </c>
      <c r="E443" s="11">
        <f>'[1]9.1 ведомства'!I418</f>
        <v>3300000</v>
      </c>
      <c r="F443" s="11">
        <f>'[1]9.1 ведомства'!J418</f>
        <v>0</v>
      </c>
    </row>
    <row r="444" spans="1:6" x14ac:dyDescent="0.2">
      <c r="A444" s="14" t="s">
        <v>360</v>
      </c>
      <c r="B444" s="16" t="s">
        <v>361</v>
      </c>
      <c r="C444" s="11">
        <f>C445</f>
        <v>20000</v>
      </c>
      <c r="D444" s="11">
        <f>D445</f>
        <v>0</v>
      </c>
      <c r="E444" s="11">
        <f>E445</f>
        <v>20000</v>
      </c>
      <c r="F444" s="11">
        <f>F445</f>
        <v>0</v>
      </c>
    </row>
    <row r="445" spans="1:6" x14ac:dyDescent="0.2">
      <c r="A445" s="14" t="s">
        <v>50</v>
      </c>
      <c r="B445" s="16" t="s">
        <v>51</v>
      </c>
      <c r="C445" s="11">
        <f>'[1]9.1 ведомства'!G420</f>
        <v>20000</v>
      </c>
      <c r="D445" s="11">
        <f>'[1]9.1 ведомства'!H420</f>
        <v>0</v>
      </c>
      <c r="E445" s="11">
        <f>'[1]9.1 ведомства'!I420</f>
        <v>20000</v>
      </c>
      <c r="F445" s="11">
        <f>'[1]9.1 ведомства'!J420</f>
        <v>0</v>
      </c>
    </row>
    <row r="446" spans="1:6" x14ac:dyDescent="0.2">
      <c r="A446" s="15" t="s">
        <v>362</v>
      </c>
      <c r="B446" s="13" t="s">
        <v>363</v>
      </c>
      <c r="C446" s="11">
        <f>C447</f>
        <v>450000</v>
      </c>
      <c r="D446" s="11">
        <f>D447</f>
        <v>0</v>
      </c>
      <c r="E446" s="11">
        <f>E447</f>
        <v>450000</v>
      </c>
      <c r="F446" s="11">
        <f>F447</f>
        <v>0</v>
      </c>
    </row>
    <row r="447" spans="1:6" x14ac:dyDescent="0.2">
      <c r="A447" s="14" t="s">
        <v>50</v>
      </c>
      <c r="B447" s="16" t="s">
        <v>51</v>
      </c>
      <c r="C447" s="11">
        <f>'[1]9.1 ведомства'!G422</f>
        <v>450000</v>
      </c>
      <c r="D447" s="11">
        <f>'[1]9.1 ведомства'!H422</f>
        <v>0</v>
      </c>
      <c r="E447" s="11">
        <f>'[1]9.1 ведомства'!I422</f>
        <v>450000</v>
      </c>
      <c r="F447" s="11">
        <f>'[1]9.1 ведомства'!J422</f>
        <v>0</v>
      </c>
    </row>
    <row r="448" spans="1:6" s="32" customFormat="1" x14ac:dyDescent="0.2">
      <c r="A448" s="45" t="s">
        <v>364</v>
      </c>
      <c r="B448" s="45"/>
      <c r="C448" s="36">
        <f>C449+C468+C487+C512+C527+C530</f>
        <v>368186254.28000003</v>
      </c>
      <c r="D448" s="36">
        <f>D449+D468+D487+D512+D527+D530</f>
        <v>3020734.9299999997</v>
      </c>
      <c r="E448" s="36">
        <f>E449+E468+E487+E512+E527+E530</f>
        <v>367202187.28000003</v>
      </c>
      <c r="F448" s="36">
        <f>F449+F468+F487+F512+F527+F530</f>
        <v>3020734.9299999997</v>
      </c>
    </row>
    <row r="449" spans="1:6" x14ac:dyDescent="0.2">
      <c r="A449" s="42" t="s">
        <v>365</v>
      </c>
      <c r="B449" s="42"/>
      <c r="C449" s="11">
        <f>C450+C456+C452+C454+C464+C466+C458+C460+C462</f>
        <v>113098679.21000001</v>
      </c>
      <c r="D449" s="11">
        <f>D450+D456+D452+D454+D464+D466+D458+D460+D462</f>
        <v>1845468.65</v>
      </c>
      <c r="E449" s="11">
        <f>E450+E456+E452+E454+E464+E466+E458+E460+E462</f>
        <v>113324309.21000001</v>
      </c>
      <c r="F449" s="11">
        <f>F450+F456+F452+F454+F464+F466+F458+F460+F462</f>
        <v>1845468.65</v>
      </c>
    </row>
    <row r="450" spans="1:6" ht="24" x14ac:dyDescent="0.2">
      <c r="A450" s="15" t="s">
        <v>366</v>
      </c>
      <c r="B450" s="13" t="s">
        <v>15</v>
      </c>
      <c r="C450" s="11">
        <f>C451</f>
        <v>1771000</v>
      </c>
      <c r="D450" s="11">
        <f>D451</f>
        <v>0</v>
      </c>
      <c r="E450" s="11">
        <f>E451</f>
        <v>1771000</v>
      </c>
      <c r="F450" s="11">
        <f>F451</f>
        <v>0</v>
      </c>
    </row>
    <row r="451" spans="1:6" ht="24" x14ac:dyDescent="0.2">
      <c r="A451" s="14" t="s">
        <v>16</v>
      </c>
      <c r="B451" s="1" t="s">
        <v>17</v>
      </c>
      <c r="C451" s="11">
        <f>'[1]9.1 ведомства'!G560</f>
        <v>1771000</v>
      </c>
      <c r="D451" s="11">
        <f>'[1]9.1 ведомства'!H560</f>
        <v>0</v>
      </c>
      <c r="E451" s="11">
        <f>'[1]9.1 ведомства'!I559</f>
        <v>1771000</v>
      </c>
      <c r="F451" s="11">
        <f>'[1]9.1 ведомства'!J559</f>
        <v>0</v>
      </c>
    </row>
    <row r="452" spans="1:6" ht="24" x14ac:dyDescent="0.2">
      <c r="A452" s="15" t="s">
        <v>367</v>
      </c>
      <c r="B452" s="13" t="s">
        <v>265</v>
      </c>
      <c r="C452" s="11">
        <f>C453</f>
        <v>1845468.65</v>
      </c>
      <c r="D452" s="11">
        <f>D453</f>
        <v>1845468.65</v>
      </c>
      <c r="E452" s="11">
        <f>E453</f>
        <v>1845468.65</v>
      </c>
      <c r="F452" s="11">
        <f>F453</f>
        <v>1845468.65</v>
      </c>
    </row>
    <row r="453" spans="1:6" ht="24" x14ac:dyDescent="0.2">
      <c r="A453" s="14" t="s">
        <v>16</v>
      </c>
      <c r="B453" s="1" t="s">
        <v>17</v>
      </c>
      <c r="C453" s="11">
        <f>'[1]9.1 ведомства'!G562</f>
        <v>1845468.65</v>
      </c>
      <c r="D453" s="11">
        <f>'[1]9.1 ведомства'!H562</f>
        <v>1845468.65</v>
      </c>
      <c r="E453" s="11">
        <f>'[1]9.1 ведомства'!I561</f>
        <v>1845468.65</v>
      </c>
      <c r="F453" s="11">
        <f>'[1]9.1 ведомства'!J561</f>
        <v>1845468.65</v>
      </c>
    </row>
    <row r="454" spans="1:6" ht="36" x14ac:dyDescent="0.2">
      <c r="A454" s="15" t="s">
        <v>368</v>
      </c>
      <c r="B454" s="13" t="s">
        <v>369</v>
      </c>
      <c r="C454" s="11">
        <f>C455</f>
        <v>383358.22</v>
      </c>
      <c r="D454" s="11">
        <f>D455</f>
        <v>0</v>
      </c>
      <c r="E454" s="11">
        <f>E455</f>
        <v>383358.22</v>
      </c>
      <c r="F454" s="11">
        <f>F455</f>
        <v>0</v>
      </c>
    </row>
    <row r="455" spans="1:6" ht="24" x14ac:dyDescent="0.2">
      <c r="A455" s="14" t="s">
        <v>16</v>
      </c>
      <c r="B455" s="1" t="s">
        <v>17</v>
      </c>
      <c r="C455" s="11">
        <f>'[1]9.1 ведомства'!G564</f>
        <v>383358.22</v>
      </c>
      <c r="D455" s="11">
        <f>'[1]9.1 ведомства'!H564</f>
        <v>0</v>
      </c>
      <c r="E455" s="11">
        <f>'[1]9.1 ведомства'!I564</f>
        <v>383358.22</v>
      </c>
      <c r="F455" s="11">
        <f>'[1]9.1 ведомства'!J564</f>
        <v>0</v>
      </c>
    </row>
    <row r="456" spans="1:6" ht="24" x14ac:dyDescent="0.2">
      <c r="A456" s="15" t="s">
        <v>370</v>
      </c>
      <c r="B456" s="1" t="s">
        <v>19</v>
      </c>
      <c r="C456" s="11">
        <f>C457</f>
        <v>94051141.340000004</v>
      </c>
      <c r="D456" s="11">
        <f>D457</f>
        <v>0</v>
      </c>
      <c r="E456" s="11">
        <f>E457</f>
        <v>94051141.340000004</v>
      </c>
      <c r="F456" s="11">
        <f>F457</f>
        <v>0</v>
      </c>
    </row>
    <row r="457" spans="1:6" ht="24" x14ac:dyDescent="0.2">
      <c r="A457" s="14" t="s">
        <v>16</v>
      </c>
      <c r="B457" s="1" t="s">
        <v>17</v>
      </c>
      <c r="C457" s="11">
        <f>'[1]9.1 ведомства'!G566</f>
        <v>94051141.340000004</v>
      </c>
      <c r="D457" s="11">
        <f>'[1]9.1 ведомства'!H566</f>
        <v>0</v>
      </c>
      <c r="E457" s="11">
        <f>'[1]9.1 ведомства'!I566</f>
        <v>94051141.340000004</v>
      </c>
      <c r="F457" s="11">
        <f>'[1]9.1 ведомства'!J566</f>
        <v>0</v>
      </c>
    </row>
    <row r="458" spans="1:6" x14ac:dyDescent="0.2">
      <c r="A458" s="15" t="s">
        <v>371</v>
      </c>
      <c r="B458" s="1" t="s">
        <v>21</v>
      </c>
      <c r="C458" s="11">
        <f>C459</f>
        <v>3772166</v>
      </c>
      <c r="D458" s="11">
        <f>D459</f>
        <v>0</v>
      </c>
      <c r="E458" s="11">
        <f>E459</f>
        <v>3772166</v>
      </c>
      <c r="F458" s="11">
        <f>F459</f>
        <v>0</v>
      </c>
    </row>
    <row r="459" spans="1:6" ht="24" x14ac:dyDescent="0.2">
      <c r="A459" s="14" t="s">
        <v>16</v>
      </c>
      <c r="B459" s="1" t="s">
        <v>17</v>
      </c>
      <c r="C459" s="11">
        <f>'[1]9.1 ведомства'!G567</f>
        <v>3772166</v>
      </c>
      <c r="D459" s="11">
        <f>'[1]9.1 ведомства'!H567</f>
        <v>0</v>
      </c>
      <c r="E459" s="11">
        <f>'[1]9.1 ведомства'!I567</f>
        <v>3772166</v>
      </c>
      <c r="F459" s="11">
        <f>'[1]9.1 ведомства'!J567</f>
        <v>0</v>
      </c>
    </row>
    <row r="460" spans="1:6" x14ac:dyDescent="0.2">
      <c r="A460" s="15" t="s">
        <v>372</v>
      </c>
      <c r="B460" s="1" t="s">
        <v>23</v>
      </c>
      <c r="C460" s="11">
        <f>C461</f>
        <v>5640760</v>
      </c>
      <c r="D460" s="11">
        <f>D461</f>
        <v>0</v>
      </c>
      <c r="E460" s="11">
        <f>E461</f>
        <v>5866390</v>
      </c>
      <c r="F460" s="11">
        <f>F461</f>
        <v>0</v>
      </c>
    </row>
    <row r="461" spans="1:6" ht="24" x14ac:dyDescent="0.2">
      <c r="A461" s="14" t="s">
        <v>16</v>
      </c>
      <c r="B461" s="1" t="s">
        <v>17</v>
      </c>
      <c r="C461" s="11">
        <f>'[1]9.1 ведомства'!G569</f>
        <v>5640760</v>
      </c>
      <c r="D461" s="11">
        <f>'[1]9.1 ведомства'!H569</f>
        <v>0</v>
      </c>
      <c r="E461" s="11">
        <f>'[1]9.1 ведомства'!I569</f>
        <v>5866390</v>
      </c>
      <c r="F461" s="11">
        <f>'[1]9.1 ведомства'!J569</f>
        <v>0</v>
      </c>
    </row>
    <row r="462" spans="1:6" ht="24" x14ac:dyDescent="0.2">
      <c r="A462" s="15" t="s">
        <v>373</v>
      </c>
      <c r="B462" s="1" t="s">
        <v>25</v>
      </c>
      <c r="C462" s="11">
        <f>C463</f>
        <v>5634785</v>
      </c>
      <c r="D462" s="11">
        <f>D463</f>
        <v>0</v>
      </c>
      <c r="E462" s="11">
        <f>E463</f>
        <v>5634785</v>
      </c>
      <c r="F462" s="11">
        <f>F463</f>
        <v>0</v>
      </c>
    </row>
    <row r="463" spans="1:6" ht="24" x14ac:dyDescent="0.2">
      <c r="A463" s="14" t="s">
        <v>16</v>
      </c>
      <c r="B463" s="1" t="s">
        <v>17</v>
      </c>
      <c r="C463" s="11">
        <f>'[1]9.1 ведомства'!G571</f>
        <v>5634785</v>
      </c>
      <c r="D463" s="11">
        <f>'[1]9.1 ведомства'!H571</f>
        <v>0</v>
      </c>
      <c r="E463" s="11">
        <f>'[1]9.1 ведомства'!I571</f>
        <v>5634785</v>
      </c>
      <c r="F463" s="11">
        <f>'[1]9.1 ведомства'!J571</f>
        <v>0</v>
      </c>
    </row>
    <row r="464" spans="1:6" hidden="1" x14ac:dyDescent="0.2">
      <c r="A464" s="15" t="s">
        <v>374</v>
      </c>
      <c r="B464" s="13" t="s">
        <v>375</v>
      </c>
      <c r="C464" s="11">
        <f>C465</f>
        <v>0</v>
      </c>
      <c r="D464" s="11">
        <f>D465</f>
        <v>0</v>
      </c>
      <c r="E464" s="11">
        <f>E465</f>
        <v>0</v>
      </c>
      <c r="F464" s="11">
        <f>F465</f>
        <v>0</v>
      </c>
    </row>
    <row r="465" spans="1:6" ht="24" hidden="1" x14ac:dyDescent="0.2">
      <c r="A465" s="14" t="s">
        <v>16</v>
      </c>
      <c r="B465" s="1" t="s">
        <v>17</v>
      </c>
      <c r="C465" s="11">
        <f>'[1]9.1 ведомства'!G574</f>
        <v>0</v>
      </c>
      <c r="D465" s="11">
        <f>'[1]9.1 ведомства'!H574</f>
        <v>0</v>
      </c>
      <c r="E465" s="11">
        <f>'[1]9.1 ведомства'!I575</f>
        <v>0</v>
      </c>
      <c r="F465" s="11">
        <f>'[1]9.1 ведомства'!J575</f>
        <v>0</v>
      </c>
    </row>
    <row r="466" spans="1:6" hidden="1" x14ac:dyDescent="0.2">
      <c r="A466" s="15" t="s">
        <v>376</v>
      </c>
      <c r="B466" s="13" t="s">
        <v>125</v>
      </c>
      <c r="C466" s="11">
        <f>C467</f>
        <v>0</v>
      </c>
      <c r="D466" s="11">
        <f>D467</f>
        <v>0</v>
      </c>
      <c r="E466" s="11">
        <f>E467</f>
        <v>0</v>
      </c>
      <c r="F466" s="11">
        <f>F467</f>
        <v>0</v>
      </c>
    </row>
    <row r="467" spans="1:6" ht="24" hidden="1" x14ac:dyDescent="0.2">
      <c r="A467" s="14" t="s">
        <v>16</v>
      </c>
      <c r="B467" s="1" t="s">
        <v>17</v>
      </c>
      <c r="C467" s="11">
        <f>'[1]9.1 ведомства'!G576</f>
        <v>0</v>
      </c>
      <c r="D467" s="11">
        <f>'[1]9.1 ведомства'!H576</f>
        <v>0</v>
      </c>
      <c r="E467" s="11">
        <f>'[1]9.1 ведомства'!I576</f>
        <v>0</v>
      </c>
      <c r="F467" s="11">
        <f>'[1]9.1 ведомства'!J576</f>
        <v>0</v>
      </c>
    </row>
    <row r="468" spans="1:6" x14ac:dyDescent="0.2">
      <c r="A468" s="42" t="s">
        <v>377</v>
      </c>
      <c r="B468" s="42"/>
      <c r="C468" s="11">
        <f>C469+C475+C483+C471+C473+C485+C477+C479+C481</f>
        <v>72000214.270000011</v>
      </c>
      <c r="D468" s="11">
        <f>D469+D475+D483+D471+D473+D485+D477+D479+D481</f>
        <v>515807.63</v>
      </c>
      <c r="E468" s="11">
        <f>E469+E475+E483+E471+E473+E485+E477+E479+E481</f>
        <v>72182256.270000011</v>
      </c>
      <c r="F468" s="11">
        <f>F469+F475+F483+F471+F473+F485+F477+F479+F481</f>
        <v>515807.63</v>
      </c>
    </row>
    <row r="469" spans="1:6" ht="24" x14ac:dyDescent="0.2">
      <c r="A469" s="15" t="s">
        <v>378</v>
      </c>
      <c r="B469" s="13" t="s">
        <v>15</v>
      </c>
      <c r="C469" s="11">
        <f>C470</f>
        <v>800000</v>
      </c>
      <c r="D469" s="11">
        <f>D470</f>
        <v>0</v>
      </c>
      <c r="E469" s="11">
        <f>E470</f>
        <v>800000</v>
      </c>
      <c r="F469" s="11">
        <f>F470</f>
        <v>0</v>
      </c>
    </row>
    <row r="470" spans="1:6" ht="24" x14ac:dyDescent="0.2">
      <c r="A470" s="14" t="s">
        <v>16</v>
      </c>
      <c r="B470" s="1" t="s">
        <v>17</v>
      </c>
      <c r="C470" s="11">
        <f>'[1]9.1 ведомства'!G611</f>
        <v>800000</v>
      </c>
      <c r="D470" s="11">
        <f>'[1]9.1 ведомства'!H611</f>
        <v>0</v>
      </c>
      <c r="E470" s="11">
        <f>'[1]9.1 ведомства'!I611</f>
        <v>800000</v>
      </c>
      <c r="F470" s="11">
        <f>'[1]9.1 ведомства'!J611</f>
        <v>0</v>
      </c>
    </row>
    <row r="471" spans="1:6" ht="24" x14ac:dyDescent="0.2">
      <c r="A471" s="15" t="s">
        <v>379</v>
      </c>
      <c r="B471" s="13" t="s">
        <v>265</v>
      </c>
      <c r="C471" s="11">
        <f>C472</f>
        <v>515807.63</v>
      </c>
      <c r="D471" s="11">
        <f>D472</f>
        <v>515807.63</v>
      </c>
      <c r="E471" s="11">
        <f>E472</f>
        <v>515807.63</v>
      </c>
      <c r="F471" s="11">
        <f>F472</f>
        <v>515807.63</v>
      </c>
    </row>
    <row r="472" spans="1:6" ht="24" x14ac:dyDescent="0.2">
      <c r="A472" s="14" t="s">
        <v>16</v>
      </c>
      <c r="B472" s="1" t="s">
        <v>17</v>
      </c>
      <c r="C472" s="11">
        <f>'[1]9.1 ведомства'!G613</f>
        <v>515807.63</v>
      </c>
      <c r="D472" s="11">
        <f>'[1]9.1 ведомства'!H613</f>
        <v>515807.63</v>
      </c>
      <c r="E472" s="11">
        <f>'[1]9.1 ведомства'!I613</f>
        <v>515807.63</v>
      </c>
      <c r="F472" s="11">
        <f>'[1]9.1 ведомства'!J613</f>
        <v>515807.63</v>
      </c>
    </row>
    <row r="473" spans="1:6" ht="24" x14ac:dyDescent="0.2">
      <c r="A473" s="15" t="s">
        <v>380</v>
      </c>
      <c r="B473" s="13" t="s">
        <v>277</v>
      </c>
      <c r="C473" s="11">
        <f>C474</f>
        <v>107148.44</v>
      </c>
      <c r="D473" s="11">
        <f>D474</f>
        <v>0</v>
      </c>
      <c r="E473" s="11">
        <f>E474</f>
        <v>107148.44</v>
      </c>
      <c r="F473" s="11">
        <f>F474</f>
        <v>0</v>
      </c>
    </row>
    <row r="474" spans="1:6" ht="24" x14ac:dyDescent="0.2">
      <c r="A474" s="14" t="s">
        <v>16</v>
      </c>
      <c r="B474" s="1" t="s">
        <v>17</v>
      </c>
      <c r="C474" s="11">
        <f>'[1]9.1 ведомства'!G615</f>
        <v>107148.44</v>
      </c>
      <c r="D474" s="11">
        <f>'[1]9.1 ведомства'!H615</f>
        <v>0</v>
      </c>
      <c r="E474" s="11">
        <f>'[1]9.1 ведомства'!I615</f>
        <v>107148.44</v>
      </c>
      <c r="F474" s="11">
        <f>'[1]9.1 ведомства'!J615</f>
        <v>0</v>
      </c>
    </row>
    <row r="475" spans="1:6" ht="24" x14ac:dyDescent="0.2">
      <c r="A475" s="15" t="s">
        <v>381</v>
      </c>
      <c r="B475" s="1" t="s">
        <v>19</v>
      </c>
      <c r="C475" s="11">
        <f>C476</f>
        <v>59180085.200000003</v>
      </c>
      <c r="D475" s="11">
        <f>D476</f>
        <v>0</v>
      </c>
      <c r="E475" s="11">
        <f>E476</f>
        <v>59180085.200000003</v>
      </c>
      <c r="F475" s="11">
        <f>F476</f>
        <v>0</v>
      </c>
    </row>
    <row r="476" spans="1:6" ht="24" x14ac:dyDescent="0.2">
      <c r="A476" s="14" t="s">
        <v>16</v>
      </c>
      <c r="B476" s="1" t="s">
        <v>17</v>
      </c>
      <c r="C476" s="11">
        <f>'[1]9.1 ведомства'!G617</f>
        <v>59180085.200000003</v>
      </c>
      <c r="D476" s="11">
        <f>'[1]9.1 ведомства'!H617</f>
        <v>0</v>
      </c>
      <c r="E476" s="11">
        <f>'[1]9.1 ведомства'!I617</f>
        <v>59180085.200000003</v>
      </c>
      <c r="F476" s="11">
        <f>'[1]9.1 ведомства'!J617</f>
        <v>0</v>
      </c>
    </row>
    <row r="477" spans="1:6" x14ac:dyDescent="0.2">
      <c r="A477" s="15" t="s">
        <v>382</v>
      </c>
      <c r="B477" s="1" t="s">
        <v>21</v>
      </c>
      <c r="C477" s="11">
        <f>C478</f>
        <v>3314313</v>
      </c>
      <c r="D477" s="11">
        <f>D478</f>
        <v>0</v>
      </c>
      <c r="E477" s="11">
        <f>E478</f>
        <v>3314313</v>
      </c>
      <c r="F477" s="11">
        <f>F478</f>
        <v>0</v>
      </c>
    </row>
    <row r="478" spans="1:6" ht="24" x14ac:dyDescent="0.2">
      <c r="A478" s="14" t="s">
        <v>16</v>
      </c>
      <c r="B478" s="1" t="s">
        <v>17</v>
      </c>
      <c r="C478" s="11">
        <f>'[1]9.1 ведомства'!G619</f>
        <v>3314313</v>
      </c>
      <c r="D478" s="11">
        <f>'[1]9.1 ведомства'!H619</f>
        <v>0</v>
      </c>
      <c r="E478" s="11">
        <f>'[1]9.1 ведомства'!I619</f>
        <v>3314313</v>
      </c>
      <c r="F478" s="11">
        <f>'[1]9.1 ведомства'!J619</f>
        <v>0</v>
      </c>
    </row>
    <row r="479" spans="1:6" x14ac:dyDescent="0.2">
      <c r="A479" s="15" t="s">
        <v>383</v>
      </c>
      <c r="B479" s="1" t="s">
        <v>23</v>
      </c>
      <c r="C479" s="11">
        <f>C480</f>
        <v>4551048</v>
      </c>
      <c r="D479" s="11">
        <f>D480</f>
        <v>0</v>
      </c>
      <c r="E479" s="11">
        <f>E480</f>
        <v>4733090</v>
      </c>
      <c r="F479" s="11">
        <f>F480</f>
        <v>0</v>
      </c>
    </row>
    <row r="480" spans="1:6" ht="24" x14ac:dyDescent="0.2">
      <c r="A480" s="14" t="s">
        <v>16</v>
      </c>
      <c r="B480" s="1" t="s">
        <v>17</v>
      </c>
      <c r="C480" s="11">
        <f>'[1]9.1 ведомства'!G621</f>
        <v>4551048</v>
      </c>
      <c r="D480" s="11">
        <f>'[1]9.1 ведомства'!H621</f>
        <v>0</v>
      </c>
      <c r="E480" s="11">
        <f>'[1]9.1 ведомства'!I621</f>
        <v>4733090</v>
      </c>
      <c r="F480" s="11">
        <f>'[1]9.1 ведомства'!J621</f>
        <v>0</v>
      </c>
    </row>
    <row r="481" spans="1:6" ht="24" x14ac:dyDescent="0.2">
      <c r="A481" s="15" t="s">
        <v>384</v>
      </c>
      <c r="B481" s="1" t="s">
        <v>25</v>
      </c>
      <c r="C481" s="11">
        <f>C482</f>
        <v>3531812</v>
      </c>
      <c r="D481" s="11">
        <f>D482</f>
        <v>0</v>
      </c>
      <c r="E481" s="11">
        <f>E482</f>
        <v>3531812</v>
      </c>
      <c r="F481" s="11">
        <f>F482</f>
        <v>0</v>
      </c>
    </row>
    <row r="482" spans="1:6" ht="24" x14ac:dyDescent="0.2">
      <c r="A482" s="14" t="s">
        <v>16</v>
      </c>
      <c r="B482" s="1" t="s">
        <v>17</v>
      </c>
      <c r="C482" s="11">
        <f>'[1]9.1 ведомства'!G623</f>
        <v>3531812</v>
      </c>
      <c r="D482" s="11">
        <f>'[1]9.1 ведомства'!H623</f>
        <v>0</v>
      </c>
      <c r="E482" s="11">
        <f>'[1]9.1 ведомства'!I623</f>
        <v>3531812</v>
      </c>
      <c r="F482" s="11">
        <f>'[1]9.1 ведомства'!J623</f>
        <v>0</v>
      </c>
    </row>
    <row r="483" spans="1:6" hidden="1" x14ac:dyDescent="0.2">
      <c r="A483" s="15" t="s">
        <v>385</v>
      </c>
      <c r="B483" s="13" t="s">
        <v>375</v>
      </c>
      <c r="C483" s="11">
        <f>C484</f>
        <v>0</v>
      </c>
      <c r="D483" s="11">
        <f>D484</f>
        <v>0</v>
      </c>
      <c r="E483" s="11">
        <f>E484</f>
        <v>0</v>
      </c>
      <c r="F483" s="11">
        <f>F484</f>
        <v>0</v>
      </c>
    </row>
    <row r="484" spans="1:6" ht="24" hidden="1" x14ac:dyDescent="0.2">
      <c r="A484" s="14" t="s">
        <v>16</v>
      </c>
      <c r="B484" s="1" t="s">
        <v>17</v>
      </c>
      <c r="C484" s="11">
        <f>'[1]9.1 ведомства'!G626</f>
        <v>0</v>
      </c>
      <c r="D484" s="11">
        <f>'[1]9.1 ведомства'!H626</f>
        <v>0</v>
      </c>
      <c r="E484" s="11">
        <f>'[1]9.1 ведомства'!I626</f>
        <v>0</v>
      </c>
      <c r="F484" s="11">
        <f>'[1]9.1 ведомства'!J626</f>
        <v>0</v>
      </c>
    </row>
    <row r="485" spans="1:6" hidden="1" x14ac:dyDescent="0.2">
      <c r="A485" s="15" t="s">
        <v>386</v>
      </c>
      <c r="B485" s="13" t="s">
        <v>125</v>
      </c>
      <c r="C485" s="11">
        <f>C486</f>
        <v>0</v>
      </c>
      <c r="D485" s="11">
        <f>D486</f>
        <v>0</v>
      </c>
      <c r="E485" s="11">
        <f>E486</f>
        <v>0</v>
      </c>
      <c r="F485" s="11">
        <f>F486</f>
        <v>0</v>
      </c>
    </row>
    <row r="486" spans="1:6" ht="24" hidden="1" x14ac:dyDescent="0.2">
      <c r="A486" s="14" t="s">
        <v>16</v>
      </c>
      <c r="B486" s="1" t="s">
        <v>17</v>
      </c>
      <c r="C486" s="11">
        <f>'[1]9.1 ведомства'!G629</f>
        <v>0</v>
      </c>
      <c r="D486" s="11">
        <f>'[1]9.1 ведомства'!H629</f>
        <v>0</v>
      </c>
      <c r="E486" s="11">
        <f>'[1]9.1 ведомства'!I629</f>
        <v>0</v>
      </c>
      <c r="F486" s="11">
        <f>'[1]9.1 ведомства'!J629</f>
        <v>0</v>
      </c>
    </row>
    <row r="487" spans="1:6" x14ac:dyDescent="0.2">
      <c r="A487" s="42" t="s">
        <v>387</v>
      </c>
      <c r="B487" s="42"/>
      <c r="C487" s="11">
        <f>C488+C490+C494+C492+C508+C510+C502+C496+C498+C500+C504+C506</f>
        <v>110184216.36</v>
      </c>
      <c r="D487" s="11">
        <f>D488+D490+D494+D492+D508+D510+D502+D496+D498+D500+D504+D506</f>
        <v>659458.65</v>
      </c>
      <c r="E487" s="11">
        <f>E488+E490+E494+E492+E508+E510+E502+E496+E498+E500+E504+E506</f>
        <v>108735503.36</v>
      </c>
      <c r="F487" s="11">
        <f>F488+F490+F494+F492+F508+F510+F502+F496+F498+F500+F504+F506</f>
        <v>659458.65</v>
      </c>
    </row>
    <row r="488" spans="1:6" ht="24" x14ac:dyDescent="0.2">
      <c r="A488" s="15" t="s">
        <v>388</v>
      </c>
      <c r="B488" s="13" t="s">
        <v>15</v>
      </c>
      <c r="C488" s="11">
        <f>C489</f>
        <v>1170000</v>
      </c>
      <c r="D488" s="11">
        <f>D489</f>
        <v>0</v>
      </c>
      <c r="E488" s="11">
        <f>E489</f>
        <v>1170000</v>
      </c>
      <c r="F488" s="11">
        <f>F489</f>
        <v>0</v>
      </c>
    </row>
    <row r="489" spans="1:6" ht="24" x14ac:dyDescent="0.2">
      <c r="A489" s="14" t="s">
        <v>16</v>
      </c>
      <c r="B489" s="1" t="s">
        <v>17</v>
      </c>
      <c r="C489" s="11">
        <f>'[1]9.1 ведомства'!G632</f>
        <v>1170000</v>
      </c>
      <c r="D489" s="11">
        <f>'[1]9.1 ведомства'!H632</f>
        <v>0</v>
      </c>
      <c r="E489" s="11">
        <f>'[1]9.1 ведомства'!I632</f>
        <v>1170000</v>
      </c>
      <c r="F489" s="11">
        <f>'[1]9.1 ведомства'!J632</f>
        <v>0</v>
      </c>
    </row>
    <row r="490" spans="1:6" ht="24" x14ac:dyDescent="0.2">
      <c r="A490" s="15" t="s">
        <v>389</v>
      </c>
      <c r="B490" s="13" t="s">
        <v>265</v>
      </c>
      <c r="C490" s="11">
        <f>C491</f>
        <v>659458.65</v>
      </c>
      <c r="D490" s="11">
        <f>D491</f>
        <v>659458.65</v>
      </c>
      <c r="E490" s="11">
        <f>E491</f>
        <v>659458.65</v>
      </c>
      <c r="F490" s="11">
        <f>F491</f>
        <v>659458.65</v>
      </c>
    </row>
    <row r="491" spans="1:6" ht="24" x14ac:dyDescent="0.2">
      <c r="A491" s="14" t="s">
        <v>16</v>
      </c>
      <c r="B491" s="1" t="s">
        <v>17</v>
      </c>
      <c r="C491" s="11">
        <f>'[1]9.1 ведомства'!G634</f>
        <v>659458.65</v>
      </c>
      <c r="D491" s="11">
        <f>'[1]9.1 ведомства'!H634</f>
        <v>659458.65</v>
      </c>
      <c r="E491" s="11">
        <f>'[1]9.1 ведомства'!I634</f>
        <v>659458.65</v>
      </c>
      <c r="F491" s="11">
        <f>'[1]9.1 ведомства'!J634</f>
        <v>659458.65</v>
      </c>
    </row>
    <row r="492" spans="1:6" ht="24" x14ac:dyDescent="0.2">
      <c r="A492" s="15" t="s">
        <v>390</v>
      </c>
      <c r="B492" s="13" t="s">
        <v>277</v>
      </c>
      <c r="C492" s="11">
        <f>C493</f>
        <v>136988.99</v>
      </c>
      <c r="D492" s="11">
        <f>D493</f>
        <v>0</v>
      </c>
      <c r="E492" s="11">
        <f>E493</f>
        <v>136988.99</v>
      </c>
      <c r="F492" s="11">
        <f>F493</f>
        <v>0</v>
      </c>
    </row>
    <row r="493" spans="1:6" ht="24" x14ac:dyDescent="0.2">
      <c r="A493" s="14" t="s">
        <v>16</v>
      </c>
      <c r="B493" s="1" t="s">
        <v>17</v>
      </c>
      <c r="C493" s="11">
        <f>'[1]9.1 ведомства'!G636</f>
        <v>136988.99</v>
      </c>
      <c r="D493" s="11">
        <f>'[1]9.1 ведомства'!H636</f>
        <v>0</v>
      </c>
      <c r="E493" s="11">
        <f>'[1]9.1 ведомства'!I636</f>
        <v>136988.99</v>
      </c>
      <c r="F493" s="11">
        <f>'[1]9.1 ведомства'!J636</f>
        <v>0</v>
      </c>
    </row>
    <row r="494" spans="1:6" ht="24" x14ac:dyDescent="0.2">
      <c r="A494" s="15" t="s">
        <v>391</v>
      </c>
      <c r="B494" s="1" t="s">
        <v>19</v>
      </c>
      <c r="C494" s="11">
        <f>C495</f>
        <v>80042147.719999999</v>
      </c>
      <c r="D494" s="11">
        <f>D495</f>
        <v>0</v>
      </c>
      <c r="E494" s="11">
        <f>E495</f>
        <v>80042147.719999999</v>
      </c>
      <c r="F494" s="11">
        <f>F495</f>
        <v>0</v>
      </c>
    </row>
    <row r="495" spans="1:6" ht="24" x14ac:dyDescent="0.2">
      <c r="A495" s="14" t="s">
        <v>16</v>
      </c>
      <c r="B495" s="1" t="s">
        <v>17</v>
      </c>
      <c r="C495" s="11">
        <f>'[1]9.1 ведомства'!G638</f>
        <v>80042147.719999999</v>
      </c>
      <c r="D495" s="11">
        <f>'[1]9.1 ведомства'!H638</f>
        <v>0</v>
      </c>
      <c r="E495" s="11">
        <f>'[1]9.1 ведомства'!I638</f>
        <v>80042147.719999999</v>
      </c>
      <c r="F495" s="11">
        <f>'[1]9.1 ведомства'!J638</f>
        <v>0</v>
      </c>
    </row>
    <row r="496" spans="1:6" x14ac:dyDescent="0.2">
      <c r="A496" s="15" t="s">
        <v>392</v>
      </c>
      <c r="B496" s="1" t="s">
        <v>21</v>
      </c>
      <c r="C496" s="11">
        <f>C497</f>
        <v>4192340</v>
      </c>
      <c r="D496" s="11">
        <f>D497</f>
        <v>0</v>
      </c>
      <c r="E496" s="11">
        <f>E497</f>
        <v>4192340</v>
      </c>
      <c r="F496" s="11">
        <f>F497</f>
        <v>0</v>
      </c>
    </row>
    <row r="497" spans="1:6" ht="24" x14ac:dyDescent="0.2">
      <c r="A497" s="14" t="s">
        <v>16</v>
      </c>
      <c r="B497" s="1" t="s">
        <v>17</v>
      </c>
      <c r="C497" s="11">
        <f>'[1]9.1 ведомства'!G640</f>
        <v>4192340</v>
      </c>
      <c r="D497" s="11">
        <f>'[1]9.1 ведомства'!H640</f>
        <v>0</v>
      </c>
      <c r="E497" s="11">
        <f>'[1]9.1 ведомства'!I640</f>
        <v>4192340</v>
      </c>
      <c r="F497" s="11">
        <f>'[1]9.1 ведомства'!J640</f>
        <v>0</v>
      </c>
    </row>
    <row r="498" spans="1:6" x14ac:dyDescent="0.2">
      <c r="A498" s="15" t="s">
        <v>393</v>
      </c>
      <c r="B498" s="1" t="s">
        <v>23</v>
      </c>
      <c r="C498" s="11">
        <f>C499</f>
        <v>7262187</v>
      </c>
      <c r="D498" s="11">
        <f>D499</f>
        <v>0</v>
      </c>
      <c r="E498" s="11">
        <f>E499</f>
        <v>7552674</v>
      </c>
      <c r="F498" s="11">
        <f>F499</f>
        <v>0</v>
      </c>
    </row>
    <row r="499" spans="1:6" ht="24" x14ac:dyDescent="0.2">
      <c r="A499" s="14" t="s">
        <v>16</v>
      </c>
      <c r="B499" s="1" t="s">
        <v>17</v>
      </c>
      <c r="C499" s="11">
        <f>'[1]9.1 ведомства'!G642</f>
        <v>7262187</v>
      </c>
      <c r="D499" s="11">
        <f>'[1]9.1 ведомства'!H642</f>
        <v>0</v>
      </c>
      <c r="E499" s="11">
        <f>'[1]9.1 ведомства'!I642</f>
        <v>7552674</v>
      </c>
      <c r="F499" s="11">
        <f>'[1]9.1 ведомства'!J642</f>
        <v>0</v>
      </c>
    </row>
    <row r="500" spans="1:6" ht="24" x14ac:dyDescent="0.2">
      <c r="A500" s="15" t="s">
        <v>394</v>
      </c>
      <c r="B500" s="1" t="s">
        <v>25</v>
      </c>
      <c r="C500" s="11">
        <f>C501</f>
        <v>11911094</v>
      </c>
      <c r="D500" s="11">
        <f>D501</f>
        <v>0</v>
      </c>
      <c r="E500" s="11">
        <f>E501</f>
        <v>11911094</v>
      </c>
      <c r="F500" s="11">
        <f>F501</f>
        <v>0</v>
      </c>
    </row>
    <row r="501" spans="1:6" ht="24" x14ac:dyDescent="0.2">
      <c r="A501" s="14" t="s">
        <v>16</v>
      </c>
      <c r="B501" s="1" t="s">
        <v>17</v>
      </c>
      <c r="C501" s="11">
        <f>'[1]9.1 ведомства'!G644</f>
        <v>11911094</v>
      </c>
      <c r="D501" s="11">
        <f>'[1]9.1 ведомства'!H644</f>
        <v>0</v>
      </c>
      <c r="E501" s="11">
        <f>'[1]9.1 ведомства'!I644</f>
        <v>11911094</v>
      </c>
      <c r="F501" s="11">
        <f>'[1]9.1 ведомства'!J644</f>
        <v>0</v>
      </c>
    </row>
    <row r="502" spans="1:6" x14ac:dyDescent="0.2">
      <c r="A502" s="15" t="s">
        <v>395</v>
      </c>
      <c r="B502" s="13" t="s">
        <v>127</v>
      </c>
      <c r="C502" s="11">
        <f>C503</f>
        <v>3250000</v>
      </c>
      <c r="D502" s="11">
        <f>D503</f>
        <v>0</v>
      </c>
      <c r="E502" s="11">
        <f>E503</f>
        <v>2850000</v>
      </c>
      <c r="F502" s="11">
        <f>F503</f>
        <v>0</v>
      </c>
    </row>
    <row r="503" spans="1:6" ht="24" x14ac:dyDescent="0.2">
      <c r="A503" s="14" t="s">
        <v>16</v>
      </c>
      <c r="B503" s="1" t="s">
        <v>17</v>
      </c>
      <c r="C503" s="11">
        <f>'[1]9.1 ведомства'!G647</f>
        <v>3250000</v>
      </c>
      <c r="D503" s="11">
        <f>'[1]9.1 ведомства'!H647</f>
        <v>0</v>
      </c>
      <c r="E503" s="11">
        <f>'[1]9.1 ведомства'!I647</f>
        <v>2850000</v>
      </c>
      <c r="F503" s="11">
        <f>'[1]9.1 ведомства'!J647</f>
        <v>0</v>
      </c>
    </row>
    <row r="504" spans="1:6" ht="24" hidden="1" x14ac:dyDescent="0.2">
      <c r="A504" s="12" t="s">
        <v>396</v>
      </c>
      <c r="B504" s="13" t="s">
        <v>397</v>
      </c>
      <c r="C504" s="11">
        <f>C505</f>
        <v>0</v>
      </c>
      <c r="D504" s="11">
        <f>D505</f>
        <v>0</v>
      </c>
      <c r="E504" s="11">
        <f>E505</f>
        <v>0</v>
      </c>
      <c r="F504" s="11">
        <f>F505</f>
        <v>0</v>
      </c>
    </row>
    <row r="505" spans="1:6" ht="24" hidden="1" x14ac:dyDescent="0.2">
      <c r="A505" s="19" t="s">
        <v>16</v>
      </c>
      <c r="B505" s="1" t="s">
        <v>17</v>
      </c>
      <c r="C505" s="11">
        <f>'[1]9.1 ведомства'!G649</f>
        <v>0</v>
      </c>
      <c r="D505" s="11">
        <f>'[1]9.1 ведомства'!H649</f>
        <v>0</v>
      </c>
      <c r="E505" s="11">
        <f>'[1]9.1 ведомства'!I649</f>
        <v>0</v>
      </c>
      <c r="F505" s="11">
        <f>'[1]9.1 ведомства'!J649</f>
        <v>0</v>
      </c>
    </row>
    <row r="506" spans="1:6" ht="36" hidden="1" x14ac:dyDescent="0.2">
      <c r="A506" s="12" t="s">
        <v>398</v>
      </c>
      <c r="B506" s="13" t="s">
        <v>399</v>
      </c>
      <c r="C506" s="11">
        <f>C507</f>
        <v>0</v>
      </c>
      <c r="D506" s="11">
        <f>D507</f>
        <v>0</v>
      </c>
      <c r="E506" s="11">
        <f>E507</f>
        <v>0</v>
      </c>
      <c r="F506" s="11">
        <f>F507</f>
        <v>0</v>
      </c>
    </row>
    <row r="507" spans="1:6" ht="24" hidden="1" x14ac:dyDescent="0.2">
      <c r="A507" s="14" t="s">
        <v>16</v>
      </c>
      <c r="B507" s="1" t="s">
        <v>17</v>
      </c>
      <c r="C507" s="11">
        <f>'[1]9.1 ведомства'!G651</f>
        <v>0</v>
      </c>
      <c r="D507" s="11">
        <f>'[1]9.1 ведомства'!H651</f>
        <v>0</v>
      </c>
      <c r="E507" s="11">
        <f>'[1]9.1 ведомства'!I651</f>
        <v>0</v>
      </c>
      <c r="F507" s="11">
        <f>'[1]9.1 ведомства'!J651</f>
        <v>0</v>
      </c>
    </row>
    <row r="508" spans="1:6" x14ac:dyDescent="0.2">
      <c r="A508" s="19" t="s">
        <v>400</v>
      </c>
      <c r="B508" s="1" t="s">
        <v>123</v>
      </c>
      <c r="C508" s="11">
        <f>C509</f>
        <v>210000</v>
      </c>
      <c r="D508" s="11">
        <f>D509</f>
        <v>0</v>
      </c>
      <c r="E508" s="11">
        <f>E509</f>
        <v>0</v>
      </c>
      <c r="F508" s="11">
        <f>F509</f>
        <v>0</v>
      </c>
    </row>
    <row r="509" spans="1:6" ht="24" x14ac:dyDescent="0.2">
      <c r="A509" s="19" t="s">
        <v>16</v>
      </c>
      <c r="B509" s="1" t="s">
        <v>17</v>
      </c>
      <c r="C509" s="11">
        <f>'[1]9.1 ведомства'!G654</f>
        <v>210000</v>
      </c>
      <c r="D509" s="11">
        <f>'[1]9.1 ведомства'!H654</f>
        <v>0</v>
      </c>
      <c r="E509" s="11">
        <f>'[1]9.1 ведомства'!I654</f>
        <v>0</v>
      </c>
      <c r="F509" s="11">
        <f>'[1]9.1 ведомства'!J654</f>
        <v>0</v>
      </c>
    </row>
    <row r="510" spans="1:6" x14ac:dyDescent="0.2">
      <c r="A510" s="19" t="s">
        <v>401</v>
      </c>
      <c r="B510" s="1" t="s">
        <v>125</v>
      </c>
      <c r="C510" s="11">
        <f>C511</f>
        <v>1350000</v>
      </c>
      <c r="D510" s="11">
        <f>D511</f>
        <v>0</v>
      </c>
      <c r="E510" s="11">
        <f>E511</f>
        <v>220800</v>
      </c>
      <c r="F510" s="11">
        <f>F511</f>
        <v>0</v>
      </c>
    </row>
    <row r="511" spans="1:6" ht="24" x14ac:dyDescent="0.2">
      <c r="A511" s="19" t="s">
        <v>16</v>
      </c>
      <c r="B511" s="1" t="s">
        <v>17</v>
      </c>
      <c r="C511" s="11">
        <f>'[1]9.1 ведомства'!G656</f>
        <v>1350000</v>
      </c>
      <c r="D511" s="11">
        <f>'[1]9.1 ведомства'!H656</f>
        <v>0</v>
      </c>
      <c r="E511" s="11">
        <f>'[1]9.1 ведомства'!I656</f>
        <v>220800</v>
      </c>
      <c r="F511" s="11">
        <f>'[1]9.1 ведомства'!J656</f>
        <v>0</v>
      </c>
    </row>
    <row r="512" spans="1:6" x14ac:dyDescent="0.2">
      <c r="A512" s="42" t="s">
        <v>402</v>
      </c>
      <c r="B512" s="42"/>
      <c r="C512" s="11">
        <f>C513+C515+C525+C523+C517+C519+C521</f>
        <v>19537455</v>
      </c>
      <c r="D512" s="11">
        <f>D513+D515+D525+D523+D517+D519+D521</f>
        <v>0</v>
      </c>
      <c r="E512" s="11">
        <f>E513+E515+E525+E523+E517+E519+E521</f>
        <v>19594429</v>
      </c>
      <c r="F512" s="11">
        <f>F513+F515+F525+F523+F517+F519+F521</f>
        <v>0</v>
      </c>
    </row>
    <row r="513" spans="1:6" ht="24" x14ac:dyDescent="0.2">
      <c r="A513" s="15" t="s">
        <v>403</v>
      </c>
      <c r="B513" s="13" t="s">
        <v>15</v>
      </c>
      <c r="C513" s="11">
        <f>C514</f>
        <v>250000</v>
      </c>
      <c r="D513" s="11">
        <f>D514</f>
        <v>0</v>
      </c>
      <c r="E513" s="11">
        <f>E514</f>
        <v>250000</v>
      </c>
      <c r="F513" s="11">
        <f>F514</f>
        <v>0</v>
      </c>
    </row>
    <row r="514" spans="1:6" ht="24" x14ac:dyDescent="0.2">
      <c r="A514" s="14" t="s">
        <v>16</v>
      </c>
      <c r="B514" s="1" t="s">
        <v>17</v>
      </c>
      <c r="C514" s="11">
        <f>'[1]9.1 ведомства'!G659</f>
        <v>250000</v>
      </c>
      <c r="D514" s="11">
        <f>'[1]9.1 ведомства'!H659</f>
        <v>0</v>
      </c>
      <c r="E514" s="11">
        <f>'[1]9.1 ведомства'!I659</f>
        <v>250000</v>
      </c>
      <c r="F514" s="11">
        <f>'[1]9.1 ведомства'!J659</f>
        <v>0</v>
      </c>
    </row>
    <row r="515" spans="1:6" ht="24" x14ac:dyDescent="0.2">
      <c r="A515" s="15" t="s">
        <v>404</v>
      </c>
      <c r="B515" s="1" t="s">
        <v>19</v>
      </c>
      <c r="C515" s="11">
        <f>C516</f>
        <v>14741244</v>
      </c>
      <c r="D515" s="11">
        <f>D516</f>
        <v>0</v>
      </c>
      <c r="E515" s="11">
        <f>E516</f>
        <v>14741244</v>
      </c>
      <c r="F515" s="11">
        <f>F516</f>
        <v>0</v>
      </c>
    </row>
    <row r="516" spans="1:6" ht="24" x14ac:dyDescent="0.2">
      <c r="A516" s="14" t="s">
        <v>16</v>
      </c>
      <c r="B516" s="1" t="s">
        <v>17</v>
      </c>
      <c r="C516" s="11">
        <f>'[1]9.1 ведомства'!G661</f>
        <v>14741244</v>
      </c>
      <c r="D516" s="11">
        <f>'[1]9.1 ведомства'!H661</f>
        <v>0</v>
      </c>
      <c r="E516" s="11">
        <f>'[1]9.1 ведомства'!I661</f>
        <v>14741244</v>
      </c>
      <c r="F516" s="11">
        <f>'[1]9.1 ведомства'!J661</f>
        <v>0</v>
      </c>
    </row>
    <row r="517" spans="1:6" x14ac:dyDescent="0.2">
      <c r="A517" s="15" t="s">
        <v>405</v>
      </c>
      <c r="B517" s="1" t="s">
        <v>21</v>
      </c>
      <c r="C517" s="11">
        <f>C518</f>
        <v>1664199</v>
      </c>
      <c r="D517" s="11">
        <f>D518</f>
        <v>0</v>
      </c>
      <c r="E517" s="11">
        <f>E518</f>
        <v>1664199</v>
      </c>
      <c r="F517" s="11">
        <f>F518</f>
        <v>0</v>
      </c>
    </row>
    <row r="518" spans="1:6" ht="24" x14ac:dyDescent="0.2">
      <c r="A518" s="14" t="s">
        <v>16</v>
      </c>
      <c r="B518" s="1" t="s">
        <v>17</v>
      </c>
      <c r="C518" s="11">
        <f>'[1]9.1 ведомства'!G664</f>
        <v>1664199</v>
      </c>
      <c r="D518" s="11">
        <f>'[1]9.1 ведомства'!H664</f>
        <v>0</v>
      </c>
      <c r="E518" s="11">
        <f>'[1]9.1 ведомства'!I664</f>
        <v>1664199</v>
      </c>
      <c r="F518" s="11">
        <f>'[1]9.1 ведомства'!J664</f>
        <v>0</v>
      </c>
    </row>
    <row r="519" spans="1:6" x14ac:dyDescent="0.2">
      <c r="A519" s="15" t="s">
        <v>406</v>
      </c>
      <c r="B519" s="1" t="s">
        <v>23</v>
      </c>
      <c r="C519" s="11">
        <f>C520</f>
        <v>1424359</v>
      </c>
      <c r="D519" s="11">
        <f>D520</f>
        <v>0</v>
      </c>
      <c r="E519" s="11">
        <f>E520</f>
        <v>1481333</v>
      </c>
      <c r="F519" s="11">
        <f>F520</f>
        <v>0</v>
      </c>
    </row>
    <row r="520" spans="1:6" ht="24" x14ac:dyDescent="0.2">
      <c r="A520" s="14" t="s">
        <v>16</v>
      </c>
      <c r="B520" s="1" t="s">
        <v>17</v>
      </c>
      <c r="C520" s="11">
        <f>'[1]9.1 ведомства'!G666</f>
        <v>1424359</v>
      </c>
      <c r="D520" s="11">
        <f>'[1]9.1 ведомства'!H666</f>
        <v>0</v>
      </c>
      <c r="E520" s="11">
        <f>'[1]9.1 ведомства'!I666</f>
        <v>1481333</v>
      </c>
      <c r="F520" s="11">
        <f>'[1]9.1 ведомства'!J666</f>
        <v>0</v>
      </c>
    </row>
    <row r="521" spans="1:6" ht="24" x14ac:dyDescent="0.2">
      <c r="A521" s="15" t="s">
        <v>407</v>
      </c>
      <c r="B521" s="1" t="s">
        <v>25</v>
      </c>
      <c r="C521" s="11">
        <f>C522</f>
        <v>1457653</v>
      </c>
      <c r="D521" s="11">
        <f>D522</f>
        <v>0</v>
      </c>
      <c r="E521" s="11">
        <f>E522</f>
        <v>1457653</v>
      </c>
      <c r="F521" s="11">
        <f>F522</f>
        <v>0</v>
      </c>
    </row>
    <row r="522" spans="1:6" ht="24" x14ac:dyDescent="0.2">
      <c r="A522" s="14" t="s">
        <v>16</v>
      </c>
      <c r="B522" s="1" t="s">
        <v>17</v>
      </c>
      <c r="C522" s="11">
        <f>'[1]9.1 ведомства'!G668</f>
        <v>1457653</v>
      </c>
      <c r="D522" s="11">
        <f>'[1]9.1 ведомства'!H668</f>
        <v>0</v>
      </c>
      <c r="E522" s="11">
        <f>'[1]9.1 ведомства'!I668</f>
        <v>1457653</v>
      </c>
      <c r="F522" s="11">
        <f>'[1]9.1 ведомства'!J668</f>
        <v>0</v>
      </c>
    </row>
    <row r="523" spans="1:6" hidden="1" x14ac:dyDescent="0.2">
      <c r="A523" s="15" t="s">
        <v>408</v>
      </c>
      <c r="B523" s="13" t="s">
        <v>127</v>
      </c>
      <c r="C523" s="11">
        <f>C524</f>
        <v>0</v>
      </c>
      <c r="D523" s="11">
        <f>D524</f>
        <v>0</v>
      </c>
      <c r="E523" s="11">
        <f>E524</f>
        <v>0</v>
      </c>
      <c r="F523" s="11">
        <f>F524</f>
        <v>0</v>
      </c>
    </row>
    <row r="524" spans="1:6" ht="24" hidden="1" x14ac:dyDescent="0.2">
      <c r="A524" s="14" t="s">
        <v>16</v>
      </c>
      <c r="B524" s="1" t="s">
        <v>17</v>
      </c>
      <c r="C524" s="11">
        <f>'[1]9.1 ведомства'!G670</f>
        <v>0</v>
      </c>
      <c r="D524" s="11">
        <f>'[1]9.1 ведомства'!H670</f>
        <v>0</v>
      </c>
      <c r="E524" s="11">
        <f>'[1]9.1 ведомства'!I670</f>
        <v>0</v>
      </c>
      <c r="F524" s="11">
        <f>'[1]9.1 ведомства'!J670</f>
        <v>0</v>
      </c>
    </row>
    <row r="525" spans="1:6" hidden="1" x14ac:dyDescent="0.2">
      <c r="A525" s="14" t="s">
        <v>409</v>
      </c>
      <c r="B525" s="1" t="s">
        <v>125</v>
      </c>
      <c r="C525" s="11">
        <f>C526</f>
        <v>0</v>
      </c>
      <c r="D525" s="11">
        <f>D526</f>
        <v>0</v>
      </c>
      <c r="E525" s="11">
        <f>E526</f>
        <v>0</v>
      </c>
      <c r="F525" s="11">
        <f>F526</f>
        <v>0</v>
      </c>
    </row>
    <row r="526" spans="1:6" ht="24" hidden="1" x14ac:dyDescent="0.2">
      <c r="A526" s="14" t="s">
        <v>16</v>
      </c>
      <c r="B526" s="1" t="s">
        <v>17</v>
      </c>
      <c r="C526" s="11">
        <f>'[1]9.1 ведомства'!G672</f>
        <v>0</v>
      </c>
      <c r="D526" s="11">
        <f>'[1]9.1 ведомства'!H672</f>
        <v>0</v>
      </c>
      <c r="E526" s="11">
        <f>'[1]9.1 ведомства'!I672</f>
        <v>0</v>
      </c>
      <c r="F526" s="11">
        <f>'[1]9.1 ведомства'!J672</f>
        <v>0</v>
      </c>
    </row>
    <row r="527" spans="1:6" x14ac:dyDescent="0.2">
      <c r="A527" s="42" t="s">
        <v>410</v>
      </c>
      <c r="B527" s="42"/>
      <c r="C527" s="11">
        <f t="shared" ref="C527:F528" si="2">C528</f>
        <v>1500000</v>
      </c>
      <c r="D527" s="11">
        <f t="shared" si="2"/>
        <v>0</v>
      </c>
      <c r="E527" s="11">
        <f t="shared" si="2"/>
        <v>1500000</v>
      </c>
      <c r="F527" s="11">
        <f t="shared" si="2"/>
        <v>0</v>
      </c>
    </row>
    <row r="528" spans="1:6" x14ac:dyDescent="0.2">
      <c r="A528" s="15" t="s">
        <v>411</v>
      </c>
      <c r="B528" s="1" t="s">
        <v>27</v>
      </c>
      <c r="C528" s="11">
        <f t="shared" si="2"/>
        <v>1500000</v>
      </c>
      <c r="D528" s="11">
        <f t="shared" si="2"/>
        <v>0</v>
      </c>
      <c r="E528" s="11">
        <f t="shared" si="2"/>
        <v>1500000</v>
      </c>
      <c r="F528" s="11">
        <f t="shared" si="2"/>
        <v>0</v>
      </c>
    </row>
    <row r="529" spans="1:6" x14ac:dyDescent="0.2">
      <c r="A529" s="14" t="s">
        <v>37</v>
      </c>
      <c r="B529" s="21" t="s">
        <v>38</v>
      </c>
      <c r="C529" s="11">
        <f>'[1]9.1 ведомства'!G1036</f>
        <v>1500000</v>
      </c>
      <c r="D529" s="11">
        <f>'[1]9.1 ведомства'!H1036</f>
        <v>0</v>
      </c>
      <c r="E529" s="11">
        <f>'[1]9.1 ведомства'!I1036</f>
        <v>1500000</v>
      </c>
      <c r="F529" s="11">
        <f>'[1]9.1 ведомства'!J1036</f>
        <v>0</v>
      </c>
    </row>
    <row r="530" spans="1:6" x14ac:dyDescent="0.2">
      <c r="A530" s="42" t="s">
        <v>412</v>
      </c>
      <c r="B530" s="42"/>
      <c r="C530" s="11">
        <f>C531+C533+C541+C545+C543+C553+C535+C537+C539+C547+C549+C551+C555+C557+C559+C561+C563+C565+C567</f>
        <v>51865689.439999998</v>
      </c>
      <c r="D530" s="11">
        <f>D531+D533+D541+D545+D543+D553+D535+D537+D539+D547+D549+D551+D555+D557+D559+D561+D563+D565+D567</f>
        <v>0</v>
      </c>
      <c r="E530" s="11">
        <f>E531+E533+E541+E545+E543+E553+E535+E537+E539+E547+E549+E551+E555+E557+E559+E561+E563+E565+E567</f>
        <v>51865689.439999998</v>
      </c>
      <c r="F530" s="11">
        <f>F531+F533+F541+F545+F543+F553+F535+F537+F539+F547+F549+F551+F555+F557+F559+F561+F563+F565+F567</f>
        <v>0</v>
      </c>
    </row>
    <row r="531" spans="1:6" ht="24" x14ac:dyDescent="0.2">
      <c r="A531" s="15" t="s">
        <v>413</v>
      </c>
      <c r="B531" s="13" t="s">
        <v>15</v>
      </c>
      <c r="C531" s="11">
        <f>C532</f>
        <v>350000</v>
      </c>
      <c r="D531" s="11">
        <f>D532</f>
        <v>0</v>
      </c>
      <c r="E531" s="11">
        <f>E532</f>
        <v>350000</v>
      </c>
      <c r="F531" s="11">
        <f>F532</f>
        <v>0</v>
      </c>
    </row>
    <row r="532" spans="1:6" ht="24" x14ac:dyDescent="0.2">
      <c r="A532" s="14" t="s">
        <v>16</v>
      </c>
      <c r="B532" s="1" t="s">
        <v>17</v>
      </c>
      <c r="C532" s="11">
        <f>'[1]9.1 ведомства'!G678</f>
        <v>350000</v>
      </c>
      <c r="D532" s="11">
        <f>'[1]9.1 ведомства'!H678</f>
        <v>0</v>
      </c>
      <c r="E532" s="11">
        <f>'[1]9.1 ведомства'!I678</f>
        <v>350000</v>
      </c>
      <c r="F532" s="11">
        <f>'[1]9.1 ведомства'!J678</f>
        <v>0</v>
      </c>
    </row>
    <row r="533" spans="1:6" ht="24" x14ac:dyDescent="0.2">
      <c r="A533" s="15" t="s">
        <v>414</v>
      </c>
      <c r="B533" s="1" t="s">
        <v>19</v>
      </c>
      <c r="C533" s="11">
        <f>C534</f>
        <v>18175086.879999999</v>
      </c>
      <c r="D533" s="11">
        <f>D534</f>
        <v>0</v>
      </c>
      <c r="E533" s="11">
        <f>E534</f>
        <v>18175086.879999999</v>
      </c>
      <c r="F533" s="11">
        <f>F534</f>
        <v>0</v>
      </c>
    </row>
    <row r="534" spans="1:6" ht="24" x14ac:dyDescent="0.2">
      <c r="A534" s="14" t="s">
        <v>16</v>
      </c>
      <c r="B534" s="1" t="s">
        <v>17</v>
      </c>
      <c r="C534" s="11">
        <f>'[1]9.1 ведомства'!G680</f>
        <v>18175086.879999999</v>
      </c>
      <c r="D534" s="11">
        <f>'[1]9.1 ведомства'!H680</f>
        <v>0</v>
      </c>
      <c r="E534" s="11">
        <f>'[1]9.1 ведомства'!I680</f>
        <v>18175086.879999999</v>
      </c>
      <c r="F534" s="11">
        <f>'[1]9.1 ведомства'!J680</f>
        <v>0</v>
      </c>
    </row>
    <row r="535" spans="1:6" x14ac:dyDescent="0.2">
      <c r="A535" s="15" t="s">
        <v>415</v>
      </c>
      <c r="B535" s="1" t="s">
        <v>21</v>
      </c>
      <c r="C535" s="11">
        <f>C536</f>
        <v>50000</v>
      </c>
      <c r="D535" s="11">
        <f>D536</f>
        <v>0</v>
      </c>
      <c r="E535" s="11">
        <f>E536</f>
        <v>50000</v>
      </c>
      <c r="F535" s="11">
        <f>F536</f>
        <v>0</v>
      </c>
    </row>
    <row r="536" spans="1:6" ht="24" x14ac:dyDescent="0.2">
      <c r="A536" s="14" t="s">
        <v>16</v>
      </c>
      <c r="B536" s="1" t="s">
        <v>17</v>
      </c>
      <c r="C536" s="11">
        <f>'[1]9.1 ведомства'!G682</f>
        <v>50000</v>
      </c>
      <c r="D536" s="11">
        <f>'[1]9.1 ведомства'!H682</f>
        <v>0</v>
      </c>
      <c r="E536" s="11">
        <f>'[1]9.1 ведомства'!I682</f>
        <v>50000</v>
      </c>
      <c r="F536" s="11">
        <f>'[1]9.1 ведомства'!J682</f>
        <v>0</v>
      </c>
    </row>
    <row r="537" spans="1:6" hidden="1" x14ac:dyDescent="0.2">
      <c r="A537" s="15" t="s">
        <v>416</v>
      </c>
      <c r="B537" s="1" t="s">
        <v>23</v>
      </c>
      <c r="C537" s="11">
        <f>C538</f>
        <v>0</v>
      </c>
      <c r="D537" s="11">
        <f>D538</f>
        <v>0</v>
      </c>
      <c r="E537" s="11">
        <f>E538</f>
        <v>0</v>
      </c>
      <c r="F537" s="11">
        <f>F538</f>
        <v>0</v>
      </c>
    </row>
    <row r="538" spans="1:6" ht="24" hidden="1" x14ac:dyDescent="0.2">
      <c r="A538" s="14" t="s">
        <v>16</v>
      </c>
      <c r="B538" s="1" t="s">
        <v>17</v>
      </c>
      <c r="C538" s="11">
        <f>'[1]9.1 ведомства'!G684</f>
        <v>0</v>
      </c>
      <c r="D538" s="11">
        <f>'[1]9.1 ведомства'!H684</f>
        <v>0</v>
      </c>
      <c r="E538" s="11">
        <f>'[1]9.1 ведомства'!I684</f>
        <v>0</v>
      </c>
      <c r="F538" s="11">
        <f>'[1]9.1 ведомства'!J684</f>
        <v>0</v>
      </c>
    </row>
    <row r="539" spans="1:6" ht="24" x14ac:dyDescent="0.2">
      <c r="A539" s="15" t="s">
        <v>417</v>
      </c>
      <c r="B539" s="1" t="s">
        <v>25</v>
      </c>
      <c r="C539" s="11">
        <f>C540</f>
        <v>1156700</v>
      </c>
      <c r="D539" s="11">
        <f>D540</f>
        <v>0</v>
      </c>
      <c r="E539" s="11">
        <f>E540</f>
        <v>1156700</v>
      </c>
      <c r="F539" s="11">
        <f>F540</f>
        <v>0</v>
      </c>
    </row>
    <row r="540" spans="1:6" ht="24" x14ac:dyDescent="0.2">
      <c r="A540" s="14" t="s">
        <v>16</v>
      </c>
      <c r="B540" s="1" t="s">
        <v>17</v>
      </c>
      <c r="C540" s="11">
        <f>'[1]9.1 ведомства'!G686</f>
        <v>1156700</v>
      </c>
      <c r="D540" s="11">
        <f>'[1]9.1 ведомства'!H686</f>
        <v>0</v>
      </c>
      <c r="E540" s="11">
        <f>'[1]9.1 ведомства'!I686</f>
        <v>1156700</v>
      </c>
      <c r="F540" s="11">
        <f>'[1]9.1 ведомства'!J686</f>
        <v>0</v>
      </c>
    </row>
    <row r="541" spans="1:6" hidden="1" x14ac:dyDescent="0.2">
      <c r="A541" s="15" t="s">
        <v>418</v>
      </c>
      <c r="B541" s="13" t="s">
        <v>125</v>
      </c>
      <c r="C541" s="11">
        <f>C542</f>
        <v>0</v>
      </c>
      <c r="D541" s="11">
        <f>D542</f>
        <v>0</v>
      </c>
      <c r="E541" s="11">
        <f>E542</f>
        <v>0</v>
      </c>
      <c r="F541" s="11">
        <f>F542</f>
        <v>0</v>
      </c>
    </row>
    <row r="542" spans="1:6" ht="24" hidden="1" x14ac:dyDescent="0.2">
      <c r="A542" s="14" t="s">
        <v>16</v>
      </c>
      <c r="B542" s="1" t="s">
        <v>17</v>
      </c>
      <c r="C542" s="11">
        <f>'[1]9.1 ведомства'!G689</f>
        <v>0</v>
      </c>
      <c r="D542" s="11">
        <f>'[1]9.1 ведомства'!H689</f>
        <v>0</v>
      </c>
      <c r="E542" s="11">
        <f>'[1]9.1 ведомства'!I689</f>
        <v>0</v>
      </c>
      <c r="F542" s="11">
        <f>'[1]9.1 ведомства'!J689</f>
        <v>0</v>
      </c>
    </row>
    <row r="543" spans="1:6" ht="24" x14ac:dyDescent="0.2">
      <c r="A543" s="15" t="s">
        <v>419</v>
      </c>
      <c r="B543" s="13" t="s">
        <v>15</v>
      </c>
      <c r="C543" s="11">
        <f>C544</f>
        <v>411000</v>
      </c>
      <c r="D543" s="11">
        <f>D544</f>
        <v>0</v>
      </c>
      <c r="E543" s="11">
        <f>E544</f>
        <v>411000</v>
      </c>
      <c r="F543" s="11">
        <f>F544</f>
        <v>0</v>
      </c>
    </row>
    <row r="544" spans="1:6" ht="24" x14ac:dyDescent="0.2">
      <c r="A544" s="14" t="s">
        <v>16</v>
      </c>
      <c r="B544" s="1" t="s">
        <v>17</v>
      </c>
      <c r="C544" s="11">
        <f>'[1]9.1 ведомства'!G693</f>
        <v>411000</v>
      </c>
      <c r="D544" s="11">
        <f>'[1]9.1 ведомства'!H693</f>
        <v>0</v>
      </c>
      <c r="E544" s="11">
        <f>'[1]9.1 ведомства'!I693</f>
        <v>411000</v>
      </c>
      <c r="F544" s="11">
        <f>'[1]9.1 ведомства'!J693</f>
        <v>0</v>
      </c>
    </row>
    <row r="545" spans="1:6" ht="24" x14ac:dyDescent="0.2">
      <c r="A545" s="15" t="s">
        <v>420</v>
      </c>
      <c r="B545" s="1" t="s">
        <v>19</v>
      </c>
      <c r="C545" s="11">
        <f>C546</f>
        <v>12573310.25</v>
      </c>
      <c r="D545" s="11">
        <f>D546</f>
        <v>0</v>
      </c>
      <c r="E545" s="11">
        <f>E546</f>
        <v>12573310.25</v>
      </c>
      <c r="F545" s="11">
        <f>F546</f>
        <v>0</v>
      </c>
    </row>
    <row r="546" spans="1:6" ht="24" x14ac:dyDescent="0.2">
      <c r="A546" s="14" t="s">
        <v>16</v>
      </c>
      <c r="B546" s="1" t="s">
        <v>17</v>
      </c>
      <c r="C546" s="11">
        <f>'[1]9.1 ведомства'!G695</f>
        <v>12573310.25</v>
      </c>
      <c r="D546" s="11">
        <f>'[1]9.1 ведомства'!H695</f>
        <v>0</v>
      </c>
      <c r="E546" s="11">
        <f>'[1]9.1 ведомства'!I695</f>
        <v>12573310.25</v>
      </c>
      <c r="F546" s="11">
        <f>'[1]9.1 ведомства'!J695</f>
        <v>0</v>
      </c>
    </row>
    <row r="547" spans="1:6" x14ac:dyDescent="0.2">
      <c r="A547" s="15" t="s">
        <v>421</v>
      </c>
      <c r="B547" s="1" t="s">
        <v>21</v>
      </c>
      <c r="C547" s="11">
        <f>C548</f>
        <v>350900</v>
      </c>
      <c r="D547" s="11">
        <f>D548</f>
        <v>0</v>
      </c>
      <c r="E547" s="11">
        <f>E548</f>
        <v>350900</v>
      </c>
      <c r="F547" s="11">
        <f>F548</f>
        <v>0</v>
      </c>
    </row>
    <row r="548" spans="1:6" ht="24" x14ac:dyDescent="0.2">
      <c r="A548" s="14" t="s">
        <v>16</v>
      </c>
      <c r="B548" s="1" t="s">
        <v>17</v>
      </c>
      <c r="C548" s="11">
        <f>'[1]8.1 разд '!F848</f>
        <v>350900</v>
      </c>
      <c r="D548" s="11">
        <f>'[1]8.1 разд '!G848</f>
        <v>0</v>
      </c>
      <c r="E548" s="11">
        <f>'[1]8.1 разд '!H848</f>
        <v>350900</v>
      </c>
      <c r="F548" s="11">
        <f>'[1]8.1 разд '!I848</f>
        <v>0</v>
      </c>
    </row>
    <row r="549" spans="1:6" hidden="1" x14ac:dyDescent="0.2">
      <c r="A549" s="15" t="s">
        <v>422</v>
      </c>
      <c r="B549" s="1" t="s">
        <v>23</v>
      </c>
      <c r="C549" s="11">
        <f>C550</f>
        <v>0</v>
      </c>
      <c r="D549" s="11">
        <f>D550</f>
        <v>0</v>
      </c>
      <c r="E549" s="11">
        <f>E550</f>
        <v>0</v>
      </c>
      <c r="F549" s="11">
        <f>F550</f>
        <v>0</v>
      </c>
    </row>
    <row r="550" spans="1:6" ht="24" hidden="1" x14ac:dyDescent="0.2">
      <c r="A550" s="14" t="s">
        <v>16</v>
      </c>
      <c r="B550" s="1" t="s">
        <v>17</v>
      </c>
      <c r="C550" s="11">
        <f>'[1]8.1 разд '!F850</f>
        <v>0</v>
      </c>
      <c r="D550" s="11">
        <f>'[1]8.1 разд '!G850</f>
        <v>0</v>
      </c>
      <c r="E550" s="11">
        <f>'[1]8.1 разд '!H850</f>
        <v>0</v>
      </c>
      <c r="F550" s="11">
        <f>'[1]8.1 разд '!I850</f>
        <v>0</v>
      </c>
    </row>
    <row r="551" spans="1:6" ht="24" x14ac:dyDescent="0.2">
      <c r="A551" s="15" t="s">
        <v>423</v>
      </c>
      <c r="B551" s="1" t="s">
        <v>25</v>
      </c>
      <c r="C551" s="11">
        <f>C552</f>
        <v>3980701</v>
      </c>
      <c r="D551" s="11">
        <f>D552</f>
        <v>0</v>
      </c>
      <c r="E551" s="11">
        <f>E552</f>
        <v>3980701</v>
      </c>
      <c r="F551" s="11">
        <f>F552</f>
        <v>0</v>
      </c>
    </row>
    <row r="552" spans="1:6" ht="24" x14ac:dyDescent="0.2">
      <c r="A552" s="14" t="s">
        <v>16</v>
      </c>
      <c r="B552" s="1" t="s">
        <v>17</v>
      </c>
      <c r="C552" s="11">
        <f>'[1]8.1 разд '!F852</f>
        <v>3980701</v>
      </c>
      <c r="D552" s="11">
        <f>'[1]8.1 разд '!G852</f>
        <v>0</v>
      </c>
      <c r="E552" s="11">
        <f>'[1]8.1 разд '!H852</f>
        <v>3980701</v>
      </c>
      <c r="F552" s="11">
        <f>'[1]8.1 разд '!I852</f>
        <v>0</v>
      </c>
    </row>
    <row r="553" spans="1:6" hidden="1" x14ac:dyDescent="0.2">
      <c r="A553" s="15" t="s">
        <v>424</v>
      </c>
      <c r="B553" s="13" t="s">
        <v>127</v>
      </c>
      <c r="C553" s="11">
        <f>C554</f>
        <v>0</v>
      </c>
      <c r="D553" s="11">
        <f>D554</f>
        <v>0</v>
      </c>
      <c r="E553" s="11">
        <f>E554</f>
        <v>0</v>
      </c>
      <c r="F553" s="11">
        <f>F554</f>
        <v>0</v>
      </c>
    </row>
    <row r="554" spans="1:6" ht="24" hidden="1" x14ac:dyDescent="0.2">
      <c r="A554" s="14" t="s">
        <v>16</v>
      </c>
      <c r="B554" s="1" t="s">
        <v>17</v>
      </c>
      <c r="C554" s="11">
        <f>'[1]9.1 ведомства'!G702</f>
        <v>0</v>
      </c>
      <c r="D554" s="11">
        <f>'[1]9.1 ведомства'!H702</f>
        <v>0</v>
      </c>
      <c r="E554" s="11">
        <f>'[1]9.1 ведомства'!I702</f>
        <v>0</v>
      </c>
      <c r="F554" s="11">
        <f>'[1]9.1 ведомства'!J702</f>
        <v>0</v>
      </c>
    </row>
    <row r="555" spans="1:6" ht="24" x14ac:dyDescent="0.2">
      <c r="A555" s="12" t="s">
        <v>425</v>
      </c>
      <c r="B555" s="13" t="s">
        <v>15</v>
      </c>
      <c r="C555" s="11">
        <f>C556</f>
        <v>400000</v>
      </c>
      <c r="D555" s="11">
        <f>D556</f>
        <v>0</v>
      </c>
      <c r="E555" s="11">
        <f>E556</f>
        <v>400000</v>
      </c>
      <c r="F555" s="11">
        <f>F556</f>
        <v>0</v>
      </c>
    </row>
    <row r="556" spans="1:6" ht="24" x14ac:dyDescent="0.2">
      <c r="A556" s="14" t="s">
        <v>16</v>
      </c>
      <c r="B556" s="1" t="s">
        <v>17</v>
      </c>
      <c r="C556" s="11">
        <f>'[1]9.1 ведомства'!G735</f>
        <v>400000</v>
      </c>
      <c r="D556" s="11">
        <f>'[1]9.1 ведомства'!H735</f>
        <v>0</v>
      </c>
      <c r="E556" s="11">
        <f>'[1]9.1 ведомства'!I735</f>
        <v>400000</v>
      </c>
      <c r="F556" s="11">
        <f>'[1]9.1 ведомства'!J735</f>
        <v>0</v>
      </c>
    </row>
    <row r="557" spans="1:6" ht="24" x14ac:dyDescent="0.2">
      <c r="A557" s="12" t="s">
        <v>426</v>
      </c>
      <c r="B557" s="1" t="s">
        <v>19</v>
      </c>
      <c r="C557" s="11">
        <f>C558</f>
        <v>7490931.0700000003</v>
      </c>
      <c r="D557" s="11">
        <f>D558</f>
        <v>0</v>
      </c>
      <c r="E557" s="11">
        <f>E558</f>
        <v>7490931.0700000003</v>
      </c>
      <c r="F557" s="11">
        <f>F558</f>
        <v>0</v>
      </c>
    </row>
    <row r="558" spans="1:6" ht="24" x14ac:dyDescent="0.2">
      <c r="A558" s="14" t="s">
        <v>16</v>
      </c>
      <c r="B558" s="1" t="s">
        <v>17</v>
      </c>
      <c r="C558" s="11">
        <f>'[1]9.1 ведомства'!G737</f>
        <v>7490931.0700000003</v>
      </c>
      <c r="D558" s="11">
        <f>'[1]9.1 ведомства'!H737</f>
        <v>0</v>
      </c>
      <c r="E558" s="11">
        <f>'[1]9.1 ведомства'!I737</f>
        <v>7490931.0700000003</v>
      </c>
      <c r="F558" s="11">
        <f>'[1]9.1 ведомства'!J737</f>
        <v>0</v>
      </c>
    </row>
    <row r="559" spans="1:6" x14ac:dyDescent="0.2">
      <c r="A559" s="12" t="s">
        <v>427</v>
      </c>
      <c r="B559" s="1" t="s">
        <v>21</v>
      </c>
      <c r="C559" s="11">
        <f>C560</f>
        <v>78968.75</v>
      </c>
      <c r="D559" s="11">
        <f>D560</f>
        <v>0</v>
      </c>
      <c r="E559" s="11">
        <f>E560</f>
        <v>78968.75</v>
      </c>
      <c r="F559" s="11">
        <f>F560</f>
        <v>0</v>
      </c>
    </row>
    <row r="560" spans="1:6" ht="24" x14ac:dyDescent="0.2">
      <c r="A560" s="14" t="s">
        <v>16</v>
      </c>
      <c r="B560" s="1" t="s">
        <v>17</v>
      </c>
      <c r="C560" s="11">
        <f>'[1]9.1 ведомства'!G739</f>
        <v>78968.75</v>
      </c>
      <c r="D560" s="11">
        <f>'[1]9.1 ведомства'!H739</f>
        <v>0</v>
      </c>
      <c r="E560" s="11">
        <f>'[1]9.1 ведомства'!I739</f>
        <v>78968.75</v>
      </c>
      <c r="F560" s="11">
        <f>'[1]9.1 ведомства'!J739</f>
        <v>0</v>
      </c>
    </row>
    <row r="561" spans="1:6" x14ac:dyDescent="0.2">
      <c r="A561" s="12" t="s">
        <v>428</v>
      </c>
      <c r="B561" s="1" t="s">
        <v>23</v>
      </c>
      <c r="C561" s="11">
        <f>C562</f>
        <v>182405.46</v>
      </c>
      <c r="D561" s="11">
        <f>D562</f>
        <v>0</v>
      </c>
      <c r="E561" s="11">
        <f>E562</f>
        <v>182405.46</v>
      </c>
      <c r="F561" s="11">
        <f>F562</f>
        <v>0</v>
      </c>
    </row>
    <row r="562" spans="1:6" ht="24" x14ac:dyDescent="0.2">
      <c r="A562" s="14" t="s">
        <v>16</v>
      </c>
      <c r="B562" s="1" t="s">
        <v>17</v>
      </c>
      <c r="C562" s="11">
        <f>'[1]9.1 ведомства'!G741</f>
        <v>182405.46</v>
      </c>
      <c r="D562" s="11">
        <f>'[1]9.1 ведомства'!H741</f>
        <v>0</v>
      </c>
      <c r="E562" s="11">
        <f>'[1]9.1 ведомства'!I741</f>
        <v>182405.46</v>
      </c>
      <c r="F562" s="11">
        <f>'[1]9.1 ведомства'!J741</f>
        <v>0</v>
      </c>
    </row>
    <row r="563" spans="1:6" ht="24" x14ac:dyDescent="0.2">
      <c r="A563" s="12" t="s">
        <v>429</v>
      </c>
      <c r="B563" s="1" t="s">
        <v>25</v>
      </c>
      <c r="C563" s="11">
        <f>C564</f>
        <v>816459.79</v>
      </c>
      <c r="D563" s="11">
        <f>D564</f>
        <v>0</v>
      </c>
      <c r="E563" s="11">
        <f>E564</f>
        <v>816459.79</v>
      </c>
      <c r="F563" s="11">
        <f>F564</f>
        <v>0</v>
      </c>
    </row>
    <row r="564" spans="1:6" ht="24" x14ac:dyDescent="0.2">
      <c r="A564" s="14" t="s">
        <v>16</v>
      </c>
      <c r="B564" s="1" t="s">
        <v>17</v>
      </c>
      <c r="C564" s="11">
        <f>'[1]9.1 ведомства'!G743</f>
        <v>816459.79</v>
      </c>
      <c r="D564" s="11">
        <f>'[1]9.1 ведомства'!H743</f>
        <v>0</v>
      </c>
      <c r="E564" s="11">
        <f>'[1]9.1 ведомства'!I743</f>
        <v>816459.79</v>
      </c>
      <c r="F564" s="11">
        <f>'[1]9.1 ведомства'!J743</f>
        <v>0</v>
      </c>
    </row>
    <row r="565" spans="1:6" x14ac:dyDescent="0.2">
      <c r="A565" s="12" t="s">
        <v>430</v>
      </c>
      <c r="B565" s="13" t="s">
        <v>102</v>
      </c>
      <c r="C565" s="11">
        <f>C566</f>
        <v>5453226.2400000002</v>
      </c>
      <c r="D565" s="11">
        <f>D566</f>
        <v>0</v>
      </c>
      <c r="E565" s="11">
        <f>E566</f>
        <v>5453226.2400000002</v>
      </c>
      <c r="F565" s="11">
        <f>F566</f>
        <v>0</v>
      </c>
    </row>
    <row r="566" spans="1:6" ht="24" x14ac:dyDescent="0.2">
      <c r="A566" s="14" t="s">
        <v>16</v>
      </c>
      <c r="B566" s="1" t="s">
        <v>17</v>
      </c>
      <c r="C566" s="11">
        <f>'[1]9.1 ведомства'!G535</f>
        <v>5453226.2400000002</v>
      </c>
      <c r="D566" s="11">
        <f>'[1]9.1 ведомства'!H535</f>
        <v>0</v>
      </c>
      <c r="E566" s="11">
        <f>'[1]9.1 ведомства'!I535</f>
        <v>5453226.2400000002</v>
      </c>
      <c r="F566" s="11">
        <f>'[1]9.1 ведомства'!J535</f>
        <v>0</v>
      </c>
    </row>
    <row r="567" spans="1:6" ht="24" x14ac:dyDescent="0.2">
      <c r="A567" s="12" t="s">
        <v>431</v>
      </c>
      <c r="B567" s="13" t="s">
        <v>285</v>
      </c>
      <c r="C567" s="11">
        <f>C568</f>
        <v>396000</v>
      </c>
      <c r="D567" s="11">
        <f>D568</f>
        <v>0</v>
      </c>
      <c r="E567" s="11">
        <f>E568</f>
        <v>396000</v>
      </c>
      <c r="F567" s="11">
        <f>F568</f>
        <v>0</v>
      </c>
    </row>
    <row r="568" spans="1:6" ht="24" x14ac:dyDescent="0.2">
      <c r="A568" s="14" t="s">
        <v>16</v>
      </c>
      <c r="B568" s="1" t="s">
        <v>17</v>
      </c>
      <c r="C568" s="11">
        <f>'[1]9.1 ведомства'!G705</f>
        <v>396000</v>
      </c>
      <c r="D568" s="11">
        <f>'[1]9.1 ведомства'!H705</f>
        <v>0</v>
      </c>
      <c r="E568" s="11">
        <f>'[1]9.1 ведомства'!I705</f>
        <v>396000</v>
      </c>
      <c r="F568" s="11">
        <f>'[1]9.1 ведомства'!J705</f>
        <v>0</v>
      </c>
    </row>
    <row r="569" spans="1:6" s="32" customFormat="1" x14ac:dyDescent="0.2">
      <c r="A569" s="39" t="s">
        <v>432</v>
      </c>
      <c r="B569" s="40"/>
      <c r="C569" s="36">
        <f>C570</f>
        <v>56924511.489999995</v>
      </c>
      <c r="D569" s="36">
        <f>D570</f>
        <v>0</v>
      </c>
      <c r="E569" s="36">
        <f>E570</f>
        <v>61664898.700000003</v>
      </c>
      <c r="F569" s="36">
        <f>F570</f>
        <v>0</v>
      </c>
    </row>
    <row r="570" spans="1:6" x14ac:dyDescent="0.2">
      <c r="A570" s="37" t="s">
        <v>433</v>
      </c>
      <c r="B570" s="38"/>
      <c r="C570" s="11">
        <f>C571+C573</f>
        <v>56924511.489999995</v>
      </c>
      <c r="D570" s="11">
        <f>D571+D573</f>
        <v>0</v>
      </c>
      <c r="E570" s="11">
        <f>E571+E573</f>
        <v>61664898.700000003</v>
      </c>
      <c r="F570" s="11">
        <f>F571+F573</f>
        <v>0</v>
      </c>
    </row>
    <row r="571" spans="1:6" x14ac:dyDescent="0.2">
      <c r="A571" s="14" t="s">
        <v>434</v>
      </c>
      <c r="B571" s="1" t="s">
        <v>102</v>
      </c>
      <c r="C571" s="11">
        <f>C572</f>
        <v>19660637.989999998</v>
      </c>
      <c r="D571" s="11">
        <f>D572</f>
        <v>0</v>
      </c>
      <c r="E571" s="11">
        <f>E572</f>
        <v>19660129.93</v>
      </c>
      <c r="F571" s="11">
        <f>F572</f>
        <v>0</v>
      </c>
    </row>
    <row r="572" spans="1:6" x14ac:dyDescent="0.2">
      <c r="A572" s="14" t="s">
        <v>48</v>
      </c>
      <c r="B572" s="16" t="s">
        <v>49</v>
      </c>
      <c r="C572" s="11">
        <f>'[1]9.1 ведомства'!G215</f>
        <v>19660637.989999998</v>
      </c>
      <c r="D572" s="11">
        <f>'[1]9.1 ведомства'!H215</f>
        <v>0</v>
      </c>
      <c r="E572" s="11">
        <f>'[1]9.1 ведомства'!I215</f>
        <v>19660129.93</v>
      </c>
      <c r="F572" s="11">
        <f>'[1]9.1 ведомства'!J215</f>
        <v>0</v>
      </c>
    </row>
    <row r="573" spans="1:6" x14ac:dyDescent="0.2">
      <c r="A573" s="14" t="s">
        <v>435</v>
      </c>
      <c r="B573" s="16" t="s">
        <v>436</v>
      </c>
      <c r="C573" s="11">
        <f>C574</f>
        <v>37263873.5</v>
      </c>
      <c r="D573" s="11">
        <f>D574</f>
        <v>0</v>
      </c>
      <c r="E573" s="11">
        <f>E574</f>
        <v>42004768.770000003</v>
      </c>
      <c r="F573" s="11">
        <f>F574</f>
        <v>0</v>
      </c>
    </row>
    <row r="574" spans="1:6" x14ac:dyDescent="0.2">
      <c r="A574" s="14" t="s">
        <v>48</v>
      </c>
      <c r="B574" s="16" t="s">
        <v>49</v>
      </c>
      <c r="C574" s="11">
        <v>37263873.5</v>
      </c>
      <c r="D574" s="11">
        <v>0</v>
      </c>
      <c r="E574" s="11">
        <v>42004768.770000003</v>
      </c>
      <c r="F574" s="11">
        <v>0</v>
      </c>
    </row>
    <row r="575" spans="1:6" s="32" customFormat="1" hidden="1" x14ac:dyDescent="0.2">
      <c r="A575" s="39" t="s">
        <v>437</v>
      </c>
      <c r="B575" s="40"/>
      <c r="C575" s="36">
        <f t="shared" ref="C575:F576" si="3">C576</f>
        <v>0</v>
      </c>
      <c r="D575" s="36">
        <f t="shared" si="3"/>
        <v>0</v>
      </c>
      <c r="E575" s="36">
        <f t="shared" si="3"/>
        <v>0</v>
      </c>
      <c r="F575" s="36">
        <f t="shared" si="3"/>
        <v>0</v>
      </c>
    </row>
    <row r="576" spans="1:6" ht="24" hidden="1" x14ac:dyDescent="0.2">
      <c r="A576" s="12" t="s">
        <v>438</v>
      </c>
      <c r="B576" s="13" t="s">
        <v>439</v>
      </c>
      <c r="C576" s="11">
        <f t="shared" si="3"/>
        <v>0</v>
      </c>
      <c r="D576" s="11">
        <f t="shared" si="3"/>
        <v>0</v>
      </c>
      <c r="E576" s="11">
        <f t="shared" si="3"/>
        <v>0</v>
      </c>
      <c r="F576" s="11">
        <f t="shared" si="3"/>
        <v>0</v>
      </c>
    </row>
    <row r="577" spans="1:6" hidden="1" x14ac:dyDescent="0.2">
      <c r="A577" s="14" t="s">
        <v>37</v>
      </c>
      <c r="B577" s="1" t="s">
        <v>38</v>
      </c>
      <c r="C577" s="11">
        <f>'[1]9.1 ведомства'!G982</f>
        <v>0</v>
      </c>
      <c r="D577" s="11">
        <f>'[1]9.1 ведомства'!H982</f>
        <v>0</v>
      </c>
      <c r="E577" s="11">
        <f>'[1]9.1 ведомства'!I982</f>
        <v>0</v>
      </c>
      <c r="F577" s="11">
        <f>'[1]9.1 ведомства'!J982</f>
        <v>0</v>
      </c>
    </row>
    <row r="578" spans="1:6" s="32" customFormat="1" x14ac:dyDescent="0.2">
      <c r="A578" s="39" t="s">
        <v>440</v>
      </c>
      <c r="B578" s="40"/>
      <c r="C578" s="36">
        <f t="shared" ref="C578:F579" si="4">C579</f>
        <v>3845000</v>
      </c>
      <c r="D578" s="36">
        <f t="shared" si="4"/>
        <v>0</v>
      </c>
      <c r="E578" s="36">
        <f t="shared" si="4"/>
        <v>3845000</v>
      </c>
      <c r="F578" s="36">
        <f t="shared" si="4"/>
        <v>0</v>
      </c>
    </row>
    <row r="579" spans="1:6" x14ac:dyDescent="0.2">
      <c r="A579" s="15" t="s">
        <v>441</v>
      </c>
      <c r="B579" s="17" t="s">
        <v>442</v>
      </c>
      <c r="C579" s="11">
        <f t="shared" si="4"/>
        <v>3845000</v>
      </c>
      <c r="D579" s="11">
        <f t="shared" si="4"/>
        <v>0</v>
      </c>
      <c r="E579" s="11">
        <f t="shared" si="4"/>
        <v>3845000</v>
      </c>
      <c r="F579" s="11">
        <f t="shared" si="4"/>
        <v>0</v>
      </c>
    </row>
    <row r="580" spans="1:6" x14ac:dyDescent="0.2">
      <c r="A580" s="14" t="s">
        <v>37</v>
      </c>
      <c r="B580" s="1" t="s">
        <v>38</v>
      </c>
      <c r="C580" s="11">
        <f>'[1]9.1 ведомства'!G867</f>
        <v>3845000</v>
      </c>
      <c r="D580" s="11">
        <f>'[1]9.1 ведомства'!H867</f>
        <v>0</v>
      </c>
      <c r="E580" s="11">
        <f>'[1]9.1 ведомства'!I867</f>
        <v>3845000</v>
      </c>
      <c r="F580" s="11">
        <f>'[1]9.1 ведомства'!J867</f>
        <v>0</v>
      </c>
    </row>
    <row r="581" spans="1:6" s="32" customFormat="1" x14ac:dyDescent="0.2">
      <c r="A581" s="39" t="s">
        <v>443</v>
      </c>
      <c r="B581" s="40"/>
      <c r="C581" s="36">
        <f>C582+C584+C587+C589</f>
        <v>90000</v>
      </c>
      <c r="D581" s="36">
        <f>D582+D584+D587+D589</f>
        <v>0</v>
      </c>
      <c r="E581" s="36">
        <f>E582+E584+E587+E589</f>
        <v>91800</v>
      </c>
      <c r="F581" s="36">
        <f>F582+F584+F587+F589</f>
        <v>0</v>
      </c>
    </row>
    <row r="582" spans="1:6" ht="24" x14ac:dyDescent="0.2">
      <c r="A582" s="14" t="s">
        <v>444</v>
      </c>
      <c r="B582" s="1" t="s">
        <v>445</v>
      </c>
      <c r="C582" s="11">
        <f>C583</f>
        <v>10000</v>
      </c>
      <c r="D582" s="11">
        <f>D583</f>
        <v>0</v>
      </c>
      <c r="E582" s="11">
        <f>E583</f>
        <v>10000</v>
      </c>
      <c r="F582" s="11">
        <f>F583</f>
        <v>0</v>
      </c>
    </row>
    <row r="583" spans="1:6" x14ac:dyDescent="0.2">
      <c r="A583" s="19" t="s">
        <v>46</v>
      </c>
      <c r="B583" s="1" t="s">
        <v>446</v>
      </c>
      <c r="C583" s="11">
        <f>'[1]9.1 ведомства'!G110</f>
        <v>10000</v>
      </c>
      <c r="D583" s="11">
        <f>'[1]9.1 ведомства'!H110</f>
        <v>0</v>
      </c>
      <c r="E583" s="11">
        <f>'[1]9.1 ведомства'!I110</f>
        <v>10000</v>
      </c>
      <c r="F583" s="11">
        <f>'[1]9.1 ведомства'!J110</f>
        <v>0</v>
      </c>
    </row>
    <row r="584" spans="1:6" x14ac:dyDescent="0.2">
      <c r="A584" s="14" t="s">
        <v>447</v>
      </c>
      <c r="B584" s="1" t="s">
        <v>448</v>
      </c>
      <c r="C584" s="11">
        <f>C585+C586</f>
        <v>40000</v>
      </c>
      <c r="D584" s="11">
        <f>D585+D586</f>
        <v>0</v>
      </c>
      <c r="E584" s="11">
        <f>E585+E586</f>
        <v>40000</v>
      </c>
      <c r="F584" s="11">
        <f>F585+F586</f>
        <v>0</v>
      </c>
    </row>
    <row r="585" spans="1:6" x14ac:dyDescent="0.2">
      <c r="A585" s="19" t="s">
        <v>46</v>
      </c>
      <c r="B585" s="1" t="s">
        <v>446</v>
      </c>
      <c r="C585" s="11">
        <f>'[1]9.1 ведомства'!G112</f>
        <v>40000</v>
      </c>
      <c r="D585" s="11">
        <f>'[1]9.1 ведомства'!H112</f>
        <v>0</v>
      </c>
      <c r="E585" s="11">
        <f>'[1]9.1 ведомства'!I112</f>
        <v>40000</v>
      </c>
      <c r="F585" s="11">
        <f>'[1]9.1 ведомства'!J112</f>
        <v>0</v>
      </c>
    </row>
    <row r="586" spans="1:6" hidden="1" x14ac:dyDescent="0.2">
      <c r="A586" s="14" t="s">
        <v>37</v>
      </c>
      <c r="B586" s="1" t="s">
        <v>38</v>
      </c>
      <c r="C586" s="11">
        <f>'[1]9.1 ведомства'!G817</f>
        <v>0</v>
      </c>
      <c r="D586" s="11">
        <f>'[1]9.1 ведомства'!H817</f>
        <v>0</v>
      </c>
      <c r="E586" s="11">
        <f>'[1]9.1 ведомства'!I817</f>
        <v>0</v>
      </c>
      <c r="F586" s="11">
        <f>'[1]9.1 ведомства'!J817</f>
        <v>0</v>
      </c>
    </row>
    <row r="587" spans="1:6" x14ac:dyDescent="0.2">
      <c r="A587" s="14" t="s">
        <v>449</v>
      </c>
      <c r="B587" s="1" t="s">
        <v>450</v>
      </c>
      <c r="C587" s="11">
        <f>C588</f>
        <v>10000</v>
      </c>
      <c r="D587" s="11">
        <f>D588</f>
        <v>0</v>
      </c>
      <c r="E587" s="11">
        <f>E588</f>
        <v>10000</v>
      </c>
      <c r="F587" s="11">
        <f>F588</f>
        <v>0</v>
      </c>
    </row>
    <row r="588" spans="1:6" x14ac:dyDescent="0.2">
      <c r="A588" s="19" t="s">
        <v>46</v>
      </c>
      <c r="B588" s="1" t="s">
        <v>446</v>
      </c>
      <c r="C588" s="11">
        <f>'[1]9.1 ведомства'!G115</f>
        <v>10000</v>
      </c>
      <c r="D588" s="11">
        <f>'[1]9.1 ведомства'!H115</f>
        <v>0</v>
      </c>
      <c r="E588" s="11">
        <f>'[1]9.1 ведомства'!I115</f>
        <v>10000</v>
      </c>
      <c r="F588" s="11">
        <f>'[1]9.1 ведомства'!J115</f>
        <v>0</v>
      </c>
    </row>
    <row r="589" spans="1:6" ht="24" x14ac:dyDescent="0.2">
      <c r="A589" s="14" t="s">
        <v>451</v>
      </c>
      <c r="B589" s="1" t="s">
        <v>452</v>
      </c>
      <c r="C589" s="11">
        <f>C590</f>
        <v>30000</v>
      </c>
      <c r="D589" s="11">
        <f>D590</f>
        <v>0</v>
      </c>
      <c r="E589" s="11">
        <f>E590</f>
        <v>31800</v>
      </c>
      <c r="F589" s="11">
        <f>F590</f>
        <v>0</v>
      </c>
    </row>
    <row r="590" spans="1:6" x14ac:dyDescent="0.2">
      <c r="A590" s="19" t="s">
        <v>46</v>
      </c>
      <c r="B590" s="1" t="s">
        <v>446</v>
      </c>
      <c r="C590" s="11">
        <f>'[1]9.1 ведомства'!G118</f>
        <v>30000</v>
      </c>
      <c r="D590" s="11">
        <f>'[1]9.1 ведомства'!H118</f>
        <v>0</v>
      </c>
      <c r="E590" s="11">
        <f>'[1]9.1 ведомства'!I118</f>
        <v>31800</v>
      </c>
      <c r="F590" s="11">
        <f>'[1]9.1 ведомства'!J118</f>
        <v>0</v>
      </c>
    </row>
    <row r="591" spans="1:6" s="32" customFormat="1" x14ac:dyDescent="0.2">
      <c r="A591" s="41" t="s">
        <v>453</v>
      </c>
      <c r="B591" s="41"/>
      <c r="C591" s="36">
        <f>C11+C82+C104+C196+C319+C448+C569+C575+C578+C581</f>
        <v>2948286499.9699998</v>
      </c>
      <c r="D591" s="36">
        <f>D11+D82+D104+D196+D319+D448+D569+D575+D578+D581</f>
        <v>1412053381.7300003</v>
      </c>
      <c r="E591" s="36">
        <f>E11+E82+E104+E196+E319+E448+E569+E575+E578+E581</f>
        <v>2800714665.8200002</v>
      </c>
      <c r="F591" s="36">
        <f>F11+F82+F104+F196+F319+F448+F569+F575+F578+F581</f>
        <v>1272911855.7300003</v>
      </c>
    </row>
    <row r="592" spans="1:6" x14ac:dyDescent="0.2">
      <c r="A592" s="24"/>
    </row>
    <row r="593" spans="1:6" x14ac:dyDescent="0.2">
      <c r="A593" s="24"/>
    </row>
    <row r="594" spans="1:6" x14ac:dyDescent="0.2">
      <c r="A594" s="24"/>
    </row>
    <row r="595" spans="1:6" x14ac:dyDescent="0.2">
      <c r="A595" s="24"/>
    </row>
    <row r="596" spans="1:6" x14ac:dyDescent="0.2">
      <c r="A596" s="24"/>
    </row>
    <row r="597" spans="1:6" x14ac:dyDescent="0.2">
      <c r="A597" s="24"/>
    </row>
    <row r="598" spans="1:6" x14ac:dyDescent="0.2">
      <c r="A598" s="24"/>
    </row>
    <row r="599" spans="1:6" x14ac:dyDescent="0.2">
      <c r="A599" s="24"/>
    </row>
    <row r="600" spans="1:6" x14ac:dyDescent="0.2">
      <c r="A600" s="24"/>
    </row>
    <row r="601" spans="1:6" x14ac:dyDescent="0.2">
      <c r="A601" s="24"/>
    </row>
    <row r="602" spans="1:6" x14ac:dyDescent="0.2">
      <c r="A602" s="24"/>
    </row>
    <row r="603" spans="1:6" x14ac:dyDescent="0.2">
      <c r="A603" s="24"/>
      <c r="B603" s="27"/>
      <c r="C603" s="28"/>
      <c r="D603" s="28"/>
      <c r="E603" s="28"/>
      <c r="F603" s="28"/>
    </row>
    <row r="604" spans="1:6" x14ac:dyDescent="0.2">
      <c r="A604" s="24"/>
      <c r="B604" s="27"/>
      <c r="C604" s="28"/>
      <c r="D604" s="28"/>
      <c r="E604" s="28"/>
      <c r="F604" s="28"/>
    </row>
    <row r="605" spans="1:6" x14ac:dyDescent="0.2">
      <c r="A605" s="24"/>
      <c r="B605" s="27"/>
      <c r="C605" s="28"/>
      <c r="D605" s="28"/>
      <c r="E605" s="28"/>
      <c r="F605" s="28"/>
    </row>
    <row r="606" spans="1:6" x14ac:dyDescent="0.2">
      <c r="A606" s="24"/>
      <c r="B606" s="27"/>
      <c r="C606" s="28"/>
      <c r="D606" s="28"/>
      <c r="E606" s="28"/>
      <c r="F606" s="28"/>
    </row>
    <row r="607" spans="1:6" x14ac:dyDescent="0.2">
      <c r="A607" s="24"/>
      <c r="B607" s="27"/>
      <c r="C607" s="28"/>
      <c r="D607" s="28"/>
      <c r="E607" s="28"/>
      <c r="F607" s="28"/>
    </row>
    <row r="608" spans="1:6" x14ac:dyDescent="0.2">
      <c r="A608" s="24"/>
      <c r="B608" s="27"/>
      <c r="C608" s="28"/>
      <c r="D608" s="28"/>
      <c r="E608" s="28"/>
      <c r="F608" s="28"/>
    </row>
    <row r="609" spans="1:6" x14ac:dyDescent="0.2">
      <c r="A609" s="24"/>
      <c r="B609" s="27"/>
      <c r="C609" s="28"/>
      <c r="D609" s="28"/>
      <c r="E609" s="28"/>
      <c r="F609" s="28"/>
    </row>
    <row r="610" spans="1:6" x14ac:dyDescent="0.2">
      <c r="A610" s="24"/>
      <c r="B610" s="27"/>
      <c r="C610" s="28"/>
      <c r="D610" s="28"/>
      <c r="E610" s="28"/>
      <c r="F610" s="28"/>
    </row>
    <row r="611" spans="1:6" x14ac:dyDescent="0.2">
      <c r="A611" s="24"/>
      <c r="B611" s="27"/>
      <c r="C611" s="28"/>
      <c r="D611" s="28"/>
      <c r="E611" s="28"/>
      <c r="F611" s="28"/>
    </row>
    <row r="612" spans="1:6" x14ac:dyDescent="0.2">
      <c r="A612" s="24"/>
      <c r="B612" s="27"/>
      <c r="C612" s="28"/>
      <c r="D612" s="28"/>
      <c r="E612" s="28"/>
      <c r="F612" s="28"/>
    </row>
    <row r="613" spans="1:6" x14ac:dyDescent="0.2">
      <c r="A613" s="24"/>
      <c r="B613" s="27"/>
      <c r="C613" s="28"/>
      <c r="D613" s="28"/>
      <c r="E613" s="28"/>
      <c r="F613" s="28"/>
    </row>
    <row r="614" spans="1:6" x14ac:dyDescent="0.2">
      <c r="A614" s="24"/>
      <c r="B614" s="27"/>
      <c r="C614" s="28"/>
      <c r="D614" s="28"/>
      <c r="E614" s="28"/>
      <c r="F614" s="28"/>
    </row>
    <row r="615" spans="1:6" x14ac:dyDescent="0.2">
      <c r="A615" s="24"/>
      <c r="B615" s="27"/>
      <c r="C615" s="28"/>
      <c r="D615" s="28"/>
      <c r="E615" s="28"/>
      <c r="F615" s="28"/>
    </row>
    <row r="616" spans="1:6" x14ac:dyDescent="0.2">
      <c r="A616" s="24"/>
      <c r="B616" s="27"/>
      <c r="C616" s="28"/>
      <c r="D616" s="28"/>
      <c r="E616" s="28"/>
      <c r="F616" s="28"/>
    </row>
    <row r="617" spans="1:6" x14ac:dyDescent="0.2">
      <c r="A617" s="24"/>
      <c r="B617" s="27"/>
      <c r="C617" s="28"/>
      <c r="D617" s="28"/>
      <c r="E617" s="28"/>
      <c r="F617" s="28"/>
    </row>
    <row r="618" spans="1:6" x14ac:dyDescent="0.2">
      <c r="A618" s="24"/>
      <c r="B618" s="27"/>
      <c r="C618" s="28"/>
      <c r="D618" s="28"/>
      <c r="E618" s="28"/>
      <c r="F618" s="28"/>
    </row>
    <row r="619" spans="1:6" x14ac:dyDescent="0.2">
      <c r="A619" s="24"/>
      <c r="B619" s="27"/>
      <c r="C619" s="28"/>
      <c r="D619" s="28"/>
      <c r="E619" s="28"/>
      <c r="F619" s="28"/>
    </row>
    <row r="620" spans="1:6" x14ac:dyDescent="0.2">
      <c r="A620" s="24"/>
      <c r="B620" s="27"/>
      <c r="C620" s="28"/>
      <c r="D620" s="28"/>
      <c r="E620" s="28"/>
      <c r="F620" s="28"/>
    </row>
    <row r="621" spans="1:6" x14ac:dyDescent="0.2">
      <c r="A621" s="24"/>
      <c r="B621" s="27"/>
      <c r="C621" s="28"/>
      <c r="D621" s="28"/>
      <c r="E621" s="28"/>
      <c r="F621" s="28"/>
    </row>
    <row r="622" spans="1:6" x14ac:dyDescent="0.2">
      <c r="A622" s="24"/>
      <c r="B622" s="27"/>
      <c r="C622" s="28"/>
      <c r="D622" s="28"/>
      <c r="E622" s="28"/>
      <c r="F622" s="28"/>
    </row>
    <row r="623" spans="1:6" x14ac:dyDescent="0.2">
      <c r="A623" s="24"/>
      <c r="B623" s="27"/>
      <c r="C623" s="28"/>
      <c r="D623" s="28"/>
      <c r="E623" s="28"/>
      <c r="F623" s="28"/>
    </row>
    <row r="624" spans="1:6" x14ac:dyDescent="0.2">
      <c r="A624" s="24"/>
      <c r="B624" s="27"/>
      <c r="C624" s="28"/>
      <c r="D624" s="28"/>
      <c r="E624" s="28"/>
      <c r="F624" s="28"/>
    </row>
    <row r="625" spans="1:6" x14ac:dyDescent="0.2">
      <c r="A625" s="24"/>
      <c r="B625" s="27"/>
      <c r="C625" s="28"/>
      <c r="D625" s="28"/>
      <c r="E625" s="28"/>
      <c r="F625" s="28"/>
    </row>
    <row r="626" spans="1:6" x14ac:dyDescent="0.2">
      <c r="A626" s="24"/>
      <c r="B626" s="27"/>
      <c r="C626" s="28"/>
      <c r="D626" s="28"/>
      <c r="E626" s="28"/>
      <c r="F626" s="28"/>
    </row>
    <row r="627" spans="1:6" x14ac:dyDescent="0.2">
      <c r="A627" s="24"/>
      <c r="B627" s="27"/>
      <c r="C627" s="28"/>
      <c r="D627" s="28"/>
      <c r="E627" s="28"/>
      <c r="F627" s="28"/>
    </row>
    <row r="628" spans="1:6" x14ac:dyDescent="0.2">
      <c r="A628" s="24"/>
      <c r="B628" s="27"/>
      <c r="C628" s="28"/>
      <c r="D628" s="28"/>
      <c r="E628" s="28"/>
      <c r="F628" s="28"/>
    </row>
    <row r="629" spans="1:6" x14ac:dyDescent="0.2">
      <c r="A629" s="24"/>
      <c r="B629" s="27"/>
      <c r="C629" s="28"/>
      <c r="D629" s="28"/>
      <c r="E629" s="28"/>
      <c r="F629" s="28"/>
    </row>
    <row r="630" spans="1:6" x14ac:dyDescent="0.2">
      <c r="A630" s="24"/>
      <c r="B630" s="27"/>
      <c r="C630" s="28"/>
      <c r="D630" s="28"/>
      <c r="E630" s="28"/>
      <c r="F630" s="28"/>
    </row>
    <row r="631" spans="1:6" x14ac:dyDescent="0.2">
      <c r="A631" s="24"/>
      <c r="B631" s="27"/>
      <c r="C631" s="28"/>
      <c r="D631" s="28"/>
      <c r="E631" s="28"/>
      <c r="F631" s="28"/>
    </row>
    <row r="632" spans="1:6" x14ac:dyDescent="0.2">
      <c r="A632" s="24"/>
      <c r="B632" s="27"/>
      <c r="C632" s="28"/>
      <c r="D632" s="28"/>
      <c r="E632" s="28"/>
      <c r="F632" s="28"/>
    </row>
    <row r="633" spans="1:6" x14ac:dyDescent="0.2">
      <c r="A633" s="24"/>
      <c r="B633" s="27"/>
      <c r="C633" s="28"/>
      <c r="D633" s="28"/>
      <c r="E633" s="28"/>
      <c r="F633" s="28"/>
    </row>
    <row r="634" spans="1:6" x14ac:dyDescent="0.2">
      <c r="A634" s="24"/>
      <c r="B634" s="27"/>
      <c r="C634" s="28"/>
      <c r="D634" s="28"/>
      <c r="E634" s="28"/>
      <c r="F634" s="28"/>
    </row>
    <row r="635" spans="1:6" x14ac:dyDescent="0.2">
      <c r="A635" s="24"/>
      <c r="B635" s="27"/>
      <c r="C635" s="28"/>
      <c r="D635" s="28"/>
      <c r="E635" s="28"/>
      <c r="F635" s="28"/>
    </row>
    <row r="636" spans="1:6" x14ac:dyDescent="0.2">
      <c r="A636" s="24"/>
      <c r="B636" s="27"/>
      <c r="C636" s="28"/>
      <c r="D636" s="28"/>
      <c r="E636" s="28"/>
      <c r="F636" s="28"/>
    </row>
    <row r="637" spans="1:6" x14ac:dyDescent="0.2">
      <c r="A637" s="24"/>
      <c r="B637" s="27"/>
      <c r="C637" s="28"/>
      <c r="D637" s="28"/>
      <c r="E637" s="28"/>
      <c r="F637" s="28"/>
    </row>
    <row r="638" spans="1:6" x14ac:dyDescent="0.2">
      <c r="A638" s="24"/>
      <c r="B638" s="27"/>
      <c r="C638" s="28"/>
      <c r="D638" s="28"/>
      <c r="E638" s="28"/>
      <c r="F638" s="28"/>
    </row>
    <row r="639" spans="1:6" x14ac:dyDescent="0.2">
      <c r="A639" s="24"/>
      <c r="B639" s="27"/>
      <c r="C639" s="28"/>
      <c r="D639" s="28"/>
      <c r="E639" s="28"/>
      <c r="F639" s="28"/>
    </row>
    <row r="640" spans="1:6" x14ac:dyDescent="0.2">
      <c r="A640" s="24"/>
      <c r="B640" s="27"/>
      <c r="C640" s="28"/>
      <c r="D640" s="28"/>
      <c r="E640" s="28"/>
      <c r="F640" s="28"/>
    </row>
    <row r="641" spans="1:6" x14ac:dyDescent="0.2">
      <c r="A641" s="24"/>
      <c r="B641" s="27"/>
      <c r="C641" s="28"/>
      <c r="D641" s="28"/>
      <c r="E641" s="28"/>
      <c r="F641" s="28"/>
    </row>
    <row r="642" spans="1:6" x14ac:dyDescent="0.2">
      <c r="A642" s="24"/>
      <c r="B642" s="27"/>
      <c r="C642" s="28"/>
      <c r="D642" s="28"/>
      <c r="E642" s="28"/>
      <c r="F642" s="28"/>
    </row>
    <row r="643" spans="1:6" x14ac:dyDescent="0.2">
      <c r="A643" s="24"/>
      <c r="B643" s="27"/>
      <c r="C643" s="28"/>
      <c r="D643" s="28"/>
      <c r="E643" s="28"/>
      <c r="F643" s="28"/>
    </row>
    <row r="644" spans="1:6" x14ac:dyDescent="0.2">
      <c r="A644" s="24"/>
      <c r="B644" s="27"/>
      <c r="C644" s="28"/>
      <c r="D644" s="28"/>
      <c r="E644" s="28"/>
      <c r="F644" s="28"/>
    </row>
    <row r="645" spans="1:6" x14ac:dyDescent="0.2">
      <c r="A645" s="24"/>
      <c r="B645" s="27"/>
      <c r="C645" s="28"/>
      <c r="D645" s="28"/>
      <c r="E645" s="28"/>
      <c r="F645" s="28"/>
    </row>
    <row r="646" spans="1:6" x14ac:dyDescent="0.2">
      <c r="A646" s="24"/>
      <c r="B646" s="27"/>
      <c r="C646" s="28"/>
      <c r="D646" s="28"/>
      <c r="E646" s="28"/>
      <c r="F646" s="28"/>
    </row>
    <row r="647" spans="1:6" x14ac:dyDescent="0.2">
      <c r="A647" s="24"/>
      <c r="B647" s="27"/>
      <c r="C647" s="28"/>
      <c r="D647" s="28"/>
      <c r="E647" s="28"/>
      <c r="F647" s="28"/>
    </row>
    <row r="648" spans="1:6" x14ac:dyDescent="0.2">
      <c r="A648" s="24"/>
      <c r="B648" s="27"/>
      <c r="C648" s="28"/>
      <c r="D648" s="28"/>
      <c r="E648" s="28"/>
      <c r="F648" s="28"/>
    </row>
    <row r="649" spans="1:6" x14ac:dyDescent="0.2">
      <c r="A649" s="24"/>
      <c r="B649" s="27"/>
      <c r="C649" s="28"/>
      <c r="D649" s="28"/>
      <c r="E649" s="28"/>
      <c r="F649" s="28"/>
    </row>
    <row r="650" spans="1:6" x14ac:dyDescent="0.2">
      <c r="A650" s="24"/>
      <c r="B650" s="27"/>
      <c r="C650" s="28"/>
      <c r="D650" s="28"/>
      <c r="E650" s="28"/>
      <c r="F650" s="28"/>
    </row>
    <row r="651" spans="1:6" x14ac:dyDescent="0.2">
      <c r="A651" s="24"/>
      <c r="B651" s="27"/>
      <c r="C651" s="28"/>
      <c r="D651" s="28"/>
      <c r="E651" s="28"/>
      <c r="F651" s="28"/>
    </row>
    <row r="652" spans="1:6" x14ac:dyDescent="0.2">
      <c r="A652" s="24"/>
      <c r="B652" s="27"/>
      <c r="C652" s="28"/>
      <c r="D652" s="28"/>
      <c r="E652" s="28"/>
      <c r="F652" s="28"/>
    </row>
    <row r="653" spans="1:6" x14ac:dyDescent="0.2">
      <c r="A653" s="24"/>
      <c r="B653" s="27"/>
      <c r="C653" s="28"/>
      <c r="D653" s="28"/>
      <c r="E653" s="28"/>
      <c r="F653" s="28"/>
    </row>
    <row r="654" spans="1:6" x14ac:dyDescent="0.2">
      <c r="A654" s="24"/>
      <c r="B654" s="27"/>
      <c r="C654" s="28"/>
      <c r="D654" s="28"/>
      <c r="E654" s="28"/>
      <c r="F654" s="28"/>
    </row>
    <row r="655" spans="1:6" x14ac:dyDescent="0.2">
      <c r="A655" s="24"/>
      <c r="B655" s="27"/>
      <c r="C655" s="28"/>
      <c r="D655" s="28"/>
      <c r="E655" s="28"/>
      <c r="F655" s="28"/>
    </row>
    <row r="656" spans="1:6" x14ac:dyDescent="0.2">
      <c r="A656" s="24"/>
      <c r="B656" s="27"/>
      <c r="C656" s="28"/>
      <c r="D656" s="28"/>
      <c r="E656" s="28"/>
      <c r="F656" s="28"/>
    </row>
    <row r="657" spans="1:6" x14ac:dyDescent="0.2">
      <c r="A657" s="24"/>
      <c r="B657" s="27"/>
      <c r="C657" s="28"/>
      <c r="D657" s="28"/>
      <c r="E657" s="28"/>
      <c r="F657" s="28"/>
    </row>
    <row r="658" spans="1:6" x14ac:dyDescent="0.2">
      <c r="A658" s="24"/>
      <c r="B658" s="27"/>
      <c r="C658" s="28"/>
      <c r="D658" s="28"/>
      <c r="E658" s="28"/>
      <c r="F658" s="28"/>
    </row>
    <row r="659" spans="1:6" x14ac:dyDescent="0.2">
      <c r="A659" s="24"/>
      <c r="B659" s="27"/>
      <c r="C659" s="28"/>
      <c r="D659" s="28"/>
      <c r="E659" s="28"/>
      <c r="F659" s="28"/>
    </row>
    <row r="660" spans="1:6" x14ac:dyDescent="0.2">
      <c r="A660" s="24"/>
      <c r="B660" s="27"/>
      <c r="C660" s="28"/>
      <c r="D660" s="28"/>
      <c r="E660" s="28"/>
      <c r="F660" s="28"/>
    </row>
    <row r="661" spans="1:6" x14ac:dyDescent="0.2">
      <c r="A661" s="24"/>
      <c r="B661" s="27"/>
      <c r="C661" s="28"/>
      <c r="D661" s="28"/>
      <c r="E661" s="28"/>
      <c r="F661" s="28"/>
    </row>
    <row r="662" spans="1:6" x14ac:dyDescent="0.2">
      <c r="A662" s="24"/>
      <c r="B662" s="27"/>
      <c r="C662" s="28"/>
      <c r="D662" s="28"/>
      <c r="E662" s="28"/>
      <c r="F662" s="28"/>
    </row>
    <row r="663" spans="1:6" x14ac:dyDescent="0.2">
      <c r="A663" s="24"/>
      <c r="B663" s="27"/>
      <c r="C663" s="28"/>
      <c r="D663" s="28"/>
      <c r="E663" s="28"/>
      <c r="F663" s="28"/>
    </row>
    <row r="664" spans="1:6" x14ac:dyDescent="0.2">
      <c r="A664" s="24"/>
      <c r="B664" s="27"/>
      <c r="C664" s="28"/>
      <c r="D664" s="28"/>
      <c r="E664" s="28"/>
      <c r="F664" s="28"/>
    </row>
    <row r="665" spans="1:6" x14ac:dyDescent="0.2">
      <c r="A665" s="24"/>
      <c r="B665" s="27"/>
      <c r="C665" s="28"/>
      <c r="D665" s="28"/>
      <c r="E665" s="28"/>
      <c r="F665" s="28"/>
    </row>
    <row r="666" spans="1:6" x14ac:dyDescent="0.2">
      <c r="A666" s="24"/>
      <c r="B666" s="27"/>
      <c r="C666" s="28"/>
      <c r="D666" s="28"/>
      <c r="E666" s="28"/>
      <c r="F666" s="28"/>
    </row>
    <row r="667" spans="1:6" x14ac:dyDescent="0.2">
      <c r="A667" s="24"/>
      <c r="B667" s="27"/>
      <c r="C667" s="28"/>
      <c r="D667" s="28"/>
      <c r="E667" s="28"/>
      <c r="F667" s="28"/>
    </row>
    <row r="668" spans="1:6" x14ac:dyDescent="0.2">
      <c r="A668" s="24"/>
      <c r="B668" s="27"/>
      <c r="C668" s="28"/>
      <c r="D668" s="28"/>
      <c r="E668" s="28"/>
      <c r="F668" s="28"/>
    </row>
    <row r="669" spans="1:6" x14ac:dyDescent="0.2">
      <c r="A669" s="24"/>
      <c r="B669" s="27"/>
      <c r="C669" s="28"/>
      <c r="D669" s="28"/>
      <c r="E669" s="28"/>
      <c r="F669" s="28"/>
    </row>
    <row r="670" spans="1:6" x14ac:dyDescent="0.2">
      <c r="A670" s="24"/>
      <c r="B670" s="27"/>
      <c r="C670" s="28"/>
      <c r="D670" s="28"/>
      <c r="E670" s="28"/>
      <c r="F670" s="28"/>
    </row>
    <row r="671" spans="1:6" x14ac:dyDescent="0.2">
      <c r="A671" s="24"/>
      <c r="B671" s="27"/>
      <c r="C671" s="28"/>
      <c r="D671" s="28"/>
      <c r="E671" s="28"/>
      <c r="F671" s="28"/>
    </row>
    <row r="672" spans="1:6" x14ac:dyDescent="0.2">
      <c r="A672" s="24"/>
      <c r="B672" s="27"/>
      <c r="C672" s="28"/>
      <c r="D672" s="28"/>
      <c r="E672" s="28"/>
      <c r="F672" s="28"/>
    </row>
    <row r="673" spans="1:6" x14ac:dyDescent="0.2">
      <c r="A673" s="24"/>
      <c r="B673" s="27"/>
      <c r="C673" s="28"/>
      <c r="D673" s="28"/>
      <c r="E673" s="28"/>
      <c r="F673" s="28"/>
    </row>
    <row r="674" spans="1:6" x14ac:dyDescent="0.2">
      <c r="A674" s="24"/>
      <c r="B674" s="27"/>
      <c r="C674" s="28"/>
      <c r="D674" s="28"/>
      <c r="E674" s="28"/>
      <c r="F674" s="28"/>
    </row>
    <row r="675" spans="1:6" x14ac:dyDescent="0.2">
      <c r="A675" s="24"/>
      <c r="B675" s="27"/>
      <c r="C675" s="28"/>
      <c r="D675" s="28"/>
      <c r="E675" s="28"/>
      <c r="F675" s="28"/>
    </row>
    <row r="676" spans="1:6" x14ac:dyDescent="0.2">
      <c r="A676" s="24"/>
      <c r="B676" s="27"/>
      <c r="C676" s="28"/>
      <c r="D676" s="28"/>
      <c r="E676" s="28"/>
      <c r="F676" s="28"/>
    </row>
    <row r="677" spans="1:6" x14ac:dyDescent="0.2">
      <c r="A677" s="24"/>
      <c r="B677" s="27"/>
      <c r="C677" s="28"/>
      <c r="D677" s="28"/>
      <c r="E677" s="28"/>
      <c r="F677" s="28"/>
    </row>
    <row r="678" spans="1:6" x14ac:dyDescent="0.2">
      <c r="A678" s="24"/>
      <c r="B678" s="27"/>
      <c r="C678" s="28"/>
      <c r="D678" s="28"/>
      <c r="E678" s="28"/>
      <c r="F678" s="28"/>
    </row>
    <row r="679" spans="1:6" x14ac:dyDescent="0.2">
      <c r="A679" s="24"/>
      <c r="B679" s="27"/>
      <c r="C679" s="28"/>
      <c r="D679" s="28"/>
      <c r="E679" s="28"/>
      <c r="F679" s="28"/>
    </row>
    <row r="680" spans="1:6" x14ac:dyDescent="0.2">
      <c r="A680" s="24"/>
      <c r="B680" s="27"/>
      <c r="C680" s="28"/>
      <c r="D680" s="28"/>
      <c r="E680" s="28"/>
      <c r="F680" s="28"/>
    </row>
    <row r="681" spans="1:6" x14ac:dyDescent="0.2">
      <c r="A681" s="24"/>
      <c r="B681" s="27"/>
      <c r="C681" s="28"/>
      <c r="D681" s="28"/>
      <c r="E681" s="28"/>
      <c r="F681" s="28"/>
    </row>
    <row r="682" spans="1:6" x14ac:dyDescent="0.2">
      <c r="A682" s="24"/>
      <c r="B682" s="27"/>
      <c r="C682" s="28"/>
      <c r="D682" s="28"/>
      <c r="E682" s="28"/>
      <c r="F682" s="28"/>
    </row>
    <row r="683" spans="1:6" x14ac:dyDescent="0.2">
      <c r="A683" s="24"/>
      <c r="B683" s="27"/>
      <c r="C683" s="28"/>
      <c r="D683" s="28"/>
      <c r="E683" s="28"/>
      <c r="F683" s="28"/>
    </row>
    <row r="684" spans="1:6" x14ac:dyDescent="0.2">
      <c r="A684" s="24"/>
      <c r="B684" s="27"/>
      <c r="C684" s="28"/>
      <c r="D684" s="28"/>
      <c r="E684" s="28"/>
      <c r="F684" s="28"/>
    </row>
    <row r="685" spans="1:6" x14ac:dyDescent="0.2">
      <c r="A685" s="24"/>
      <c r="B685" s="27"/>
      <c r="C685" s="28"/>
      <c r="D685" s="28"/>
      <c r="E685" s="28"/>
      <c r="F685" s="28"/>
    </row>
    <row r="686" spans="1:6" x14ac:dyDescent="0.2">
      <c r="A686" s="24"/>
      <c r="B686" s="27"/>
      <c r="C686" s="28"/>
      <c r="D686" s="28"/>
      <c r="E686" s="28"/>
      <c r="F686" s="28"/>
    </row>
    <row r="687" spans="1:6" x14ac:dyDescent="0.2">
      <c r="A687" s="24"/>
      <c r="B687" s="27"/>
      <c r="C687" s="28"/>
      <c r="D687" s="28"/>
      <c r="E687" s="28"/>
      <c r="F687" s="28"/>
    </row>
    <row r="688" spans="1:6" x14ac:dyDescent="0.2">
      <c r="A688" s="24"/>
      <c r="B688" s="27"/>
      <c r="C688" s="28"/>
      <c r="D688" s="28"/>
      <c r="E688" s="28"/>
      <c r="F688" s="28"/>
    </row>
    <row r="689" spans="1:6" x14ac:dyDescent="0.2">
      <c r="A689" s="24"/>
      <c r="B689" s="27"/>
      <c r="C689" s="28"/>
      <c r="D689" s="28"/>
      <c r="E689" s="28"/>
      <c r="F689" s="28"/>
    </row>
    <row r="690" spans="1:6" x14ac:dyDescent="0.2">
      <c r="A690" s="24"/>
      <c r="B690" s="27"/>
      <c r="C690" s="28"/>
      <c r="D690" s="28"/>
      <c r="E690" s="28"/>
      <c r="F690" s="28"/>
    </row>
    <row r="691" spans="1:6" x14ac:dyDescent="0.2">
      <c r="A691" s="24"/>
      <c r="B691" s="27"/>
      <c r="C691" s="28"/>
      <c r="D691" s="28"/>
      <c r="E691" s="28"/>
      <c r="F691" s="28"/>
    </row>
    <row r="692" spans="1:6" x14ac:dyDescent="0.2">
      <c r="A692" s="24"/>
      <c r="B692" s="27"/>
      <c r="C692" s="28"/>
      <c r="D692" s="28"/>
      <c r="E692" s="28"/>
      <c r="F692" s="28"/>
    </row>
    <row r="693" spans="1:6" x14ac:dyDescent="0.2">
      <c r="A693" s="24"/>
      <c r="B693" s="27"/>
      <c r="C693" s="28"/>
      <c r="D693" s="28"/>
      <c r="E693" s="28"/>
      <c r="F693" s="28"/>
    </row>
    <row r="694" spans="1:6" x14ac:dyDescent="0.2">
      <c r="A694" s="24"/>
      <c r="B694" s="27"/>
      <c r="C694" s="28"/>
      <c r="D694" s="28"/>
      <c r="E694" s="28"/>
      <c r="F694" s="28"/>
    </row>
    <row r="695" spans="1:6" x14ac:dyDescent="0.2">
      <c r="A695" s="24"/>
      <c r="B695" s="27"/>
      <c r="C695" s="28"/>
      <c r="D695" s="28"/>
      <c r="E695" s="28"/>
      <c r="F695" s="28"/>
    </row>
    <row r="696" spans="1:6" x14ac:dyDescent="0.2">
      <c r="A696" s="24"/>
      <c r="B696" s="27"/>
      <c r="C696" s="28"/>
      <c r="D696" s="28"/>
      <c r="E696" s="28"/>
      <c r="F696" s="28"/>
    </row>
    <row r="697" spans="1:6" x14ac:dyDescent="0.2">
      <c r="A697" s="24"/>
      <c r="B697" s="27"/>
      <c r="C697" s="28"/>
      <c r="D697" s="28"/>
      <c r="E697" s="28"/>
      <c r="F697" s="28"/>
    </row>
    <row r="698" spans="1:6" x14ac:dyDescent="0.2">
      <c r="A698" s="24"/>
      <c r="B698" s="27"/>
      <c r="C698" s="28"/>
      <c r="D698" s="28"/>
      <c r="E698" s="28"/>
      <c r="F698" s="28"/>
    </row>
    <row r="699" spans="1:6" x14ac:dyDescent="0.2">
      <c r="A699" s="24"/>
      <c r="B699" s="27"/>
      <c r="C699" s="28"/>
      <c r="D699" s="28"/>
      <c r="E699" s="28"/>
      <c r="F699" s="28"/>
    </row>
    <row r="700" spans="1:6" x14ac:dyDescent="0.2">
      <c r="A700" s="24"/>
      <c r="B700" s="27"/>
      <c r="C700" s="28"/>
      <c r="D700" s="28"/>
      <c r="E700" s="28"/>
      <c r="F700" s="28"/>
    </row>
    <row r="701" spans="1:6" x14ac:dyDescent="0.2">
      <c r="A701" s="24"/>
      <c r="B701" s="27"/>
      <c r="C701" s="28"/>
      <c r="D701" s="28"/>
      <c r="E701" s="28"/>
      <c r="F701" s="28"/>
    </row>
    <row r="702" spans="1:6" x14ac:dyDescent="0.2">
      <c r="A702" s="24"/>
      <c r="B702" s="27"/>
      <c r="C702" s="28"/>
      <c r="D702" s="28"/>
      <c r="E702" s="28"/>
      <c r="F702" s="28"/>
    </row>
    <row r="703" spans="1:6" x14ac:dyDescent="0.2">
      <c r="A703" s="24"/>
      <c r="B703" s="27"/>
      <c r="C703" s="28"/>
      <c r="D703" s="28"/>
      <c r="E703" s="28"/>
      <c r="F703" s="28"/>
    </row>
    <row r="704" spans="1:6" x14ac:dyDescent="0.2">
      <c r="A704" s="24"/>
      <c r="B704" s="27"/>
      <c r="C704" s="28"/>
      <c r="D704" s="28"/>
      <c r="E704" s="28"/>
      <c r="F704" s="28"/>
    </row>
    <row r="705" spans="1:6" x14ac:dyDescent="0.2">
      <c r="A705" s="24"/>
      <c r="B705" s="27"/>
      <c r="C705" s="28"/>
      <c r="D705" s="28"/>
      <c r="E705" s="28"/>
      <c r="F705" s="28"/>
    </row>
    <row r="706" spans="1:6" x14ac:dyDescent="0.2">
      <c r="A706" s="24"/>
      <c r="B706" s="27"/>
      <c r="C706" s="28"/>
      <c r="D706" s="28"/>
      <c r="E706" s="28"/>
      <c r="F706" s="28"/>
    </row>
    <row r="707" spans="1:6" x14ac:dyDescent="0.2">
      <c r="A707" s="24"/>
      <c r="B707" s="27"/>
      <c r="C707" s="28"/>
      <c r="D707" s="28"/>
      <c r="E707" s="28"/>
      <c r="F707" s="28"/>
    </row>
    <row r="708" spans="1:6" x14ac:dyDescent="0.2">
      <c r="A708" s="24"/>
      <c r="B708" s="27"/>
      <c r="C708" s="28"/>
      <c r="D708" s="28"/>
      <c r="E708" s="28"/>
      <c r="F708" s="28"/>
    </row>
    <row r="709" spans="1:6" x14ac:dyDescent="0.2">
      <c r="A709" s="24"/>
      <c r="B709" s="27"/>
      <c r="C709" s="28"/>
      <c r="D709" s="28"/>
      <c r="E709" s="28"/>
      <c r="F709" s="28"/>
    </row>
    <row r="710" spans="1:6" x14ac:dyDescent="0.2">
      <c r="A710" s="24"/>
      <c r="B710" s="27"/>
      <c r="C710" s="28"/>
      <c r="D710" s="28"/>
      <c r="E710" s="28"/>
      <c r="F710" s="28"/>
    </row>
    <row r="711" spans="1:6" x14ac:dyDescent="0.2">
      <c r="A711" s="24"/>
      <c r="B711" s="27"/>
      <c r="C711" s="28"/>
      <c r="D711" s="28"/>
      <c r="E711" s="28"/>
      <c r="F711" s="28"/>
    </row>
    <row r="712" spans="1:6" x14ac:dyDescent="0.2">
      <c r="A712" s="24"/>
      <c r="B712" s="27"/>
      <c r="C712" s="28"/>
      <c r="D712" s="28"/>
      <c r="E712" s="28"/>
      <c r="F712" s="28"/>
    </row>
    <row r="713" spans="1:6" x14ac:dyDescent="0.2">
      <c r="A713" s="24"/>
      <c r="B713" s="27"/>
      <c r="C713" s="28"/>
      <c r="D713" s="28"/>
      <c r="E713" s="28"/>
      <c r="F713" s="28"/>
    </row>
    <row r="714" spans="1:6" x14ac:dyDescent="0.2">
      <c r="A714" s="24"/>
      <c r="B714" s="27"/>
      <c r="C714" s="28"/>
      <c r="D714" s="28"/>
      <c r="E714" s="28"/>
      <c r="F714" s="28"/>
    </row>
    <row r="715" spans="1:6" x14ac:dyDescent="0.2">
      <c r="A715" s="24"/>
      <c r="B715" s="27"/>
      <c r="C715" s="28"/>
      <c r="D715" s="28"/>
      <c r="E715" s="28"/>
      <c r="F715" s="28"/>
    </row>
    <row r="716" spans="1:6" x14ac:dyDescent="0.2">
      <c r="A716" s="24"/>
      <c r="B716" s="27"/>
      <c r="C716" s="28"/>
      <c r="D716" s="28"/>
      <c r="E716" s="28"/>
      <c r="F716" s="28"/>
    </row>
    <row r="717" spans="1:6" x14ac:dyDescent="0.2">
      <c r="A717" s="24"/>
      <c r="B717" s="27"/>
      <c r="C717" s="28"/>
      <c r="D717" s="28"/>
      <c r="E717" s="28"/>
      <c r="F717" s="28"/>
    </row>
    <row r="718" spans="1:6" x14ac:dyDescent="0.2">
      <c r="A718" s="24"/>
      <c r="B718" s="27"/>
      <c r="C718" s="28"/>
      <c r="D718" s="28"/>
      <c r="E718" s="28"/>
      <c r="F718" s="28"/>
    </row>
    <row r="719" spans="1:6" x14ac:dyDescent="0.2">
      <c r="A719" s="24"/>
      <c r="B719" s="27"/>
      <c r="C719" s="28"/>
      <c r="D719" s="28"/>
      <c r="E719" s="28"/>
      <c r="F719" s="28"/>
    </row>
    <row r="720" spans="1:6" x14ac:dyDescent="0.2">
      <c r="A720" s="24"/>
      <c r="B720" s="27"/>
      <c r="C720" s="28"/>
      <c r="D720" s="28"/>
      <c r="E720" s="28"/>
      <c r="F720" s="28"/>
    </row>
    <row r="721" spans="1:6" x14ac:dyDescent="0.2">
      <c r="A721" s="24"/>
      <c r="B721" s="27"/>
      <c r="C721" s="28"/>
      <c r="D721" s="28"/>
      <c r="E721" s="28"/>
      <c r="F721" s="28"/>
    </row>
    <row r="722" spans="1:6" x14ac:dyDescent="0.2">
      <c r="A722" s="24"/>
      <c r="B722" s="27"/>
      <c r="C722" s="28"/>
      <c r="D722" s="28"/>
      <c r="E722" s="28"/>
      <c r="F722" s="28"/>
    </row>
    <row r="723" spans="1:6" x14ac:dyDescent="0.2">
      <c r="A723" s="24"/>
      <c r="B723" s="27"/>
      <c r="C723" s="28"/>
      <c r="D723" s="28"/>
      <c r="E723" s="28"/>
      <c r="F723" s="28"/>
    </row>
    <row r="724" spans="1:6" x14ac:dyDescent="0.2">
      <c r="A724" s="24"/>
      <c r="B724" s="27"/>
      <c r="C724" s="28"/>
      <c r="D724" s="28"/>
      <c r="E724" s="28"/>
      <c r="F724" s="28"/>
    </row>
    <row r="725" spans="1:6" x14ac:dyDescent="0.2">
      <c r="A725" s="24"/>
      <c r="B725" s="27"/>
      <c r="C725" s="28"/>
      <c r="D725" s="28"/>
      <c r="E725" s="28"/>
      <c r="F725" s="28"/>
    </row>
    <row r="726" spans="1:6" x14ac:dyDescent="0.2">
      <c r="A726" s="24"/>
      <c r="B726" s="27"/>
      <c r="C726" s="28"/>
      <c r="D726" s="28"/>
      <c r="E726" s="28"/>
      <c r="F726" s="28"/>
    </row>
    <row r="727" spans="1:6" x14ac:dyDescent="0.2">
      <c r="A727" s="24"/>
      <c r="B727" s="27"/>
      <c r="C727" s="28"/>
      <c r="D727" s="28"/>
      <c r="E727" s="28"/>
      <c r="F727" s="28"/>
    </row>
    <row r="728" spans="1:6" x14ac:dyDescent="0.2">
      <c r="A728" s="24"/>
      <c r="B728" s="27"/>
      <c r="C728" s="28"/>
      <c r="D728" s="28"/>
      <c r="E728" s="28"/>
      <c r="F728" s="28"/>
    </row>
    <row r="729" spans="1:6" x14ac:dyDescent="0.2">
      <c r="A729" s="24"/>
      <c r="B729" s="27"/>
      <c r="C729" s="28"/>
      <c r="D729" s="28"/>
      <c r="E729" s="28"/>
      <c r="F729" s="28"/>
    </row>
    <row r="730" spans="1:6" x14ac:dyDescent="0.2">
      <c r="A730" s="24"/>
      <c r="B730" s="27"/>
      <c r="C730" s="28"/>
      <c r="D730" s="28"/>
      <c r="E730" s="28"/>
      <c r="F730" s="28"/>
    </row>
    <row r="731" spans="1:6" x14ac:dyDescent="0.2">
      <c r="A731" s="24"/>
      <c r="B731" s="27"/>
      <c r="C731" s="28"/>
      <c r="D731" s="28"/>
      <c r="E731" s="28"/>
      <c r="F731" s="28"/>
    </row>
    <row r="732" spans="1:6" x14ac:dyDescent="0.2">
      <c r="A732" s="24"/>
      <c r="B732" s="27"/>
      <c r="C732" s="28"/>
      <c r="D732" s="28"/>
      <c r="E732" s="28"/>
      <c r="F732" s="28"/>
    </row>
    <row r="733" spans="1:6" x14ac:dyDescent="0.2">
      <c r="A733" s="24"/>
      <c r="B733" s="27"/>
      <c r="C733" s="28"/>
      <c r="D733" s="28"/>
      <c r="E733" s="28"/>
      <c r="F733" s="28"/>
    </row>
    <row r="734" spans="1:6" x14ac:dyDescent="0.2">
      <c r="A734" s="24"/>
      <c r="B734" s="27"/>
      <c r="C734" s="28"/>
      <c r="D734" s="28"/>
      <c r="E734" s="28"/>
      <c r="F734" s="28"/>
    </row>
    <row r="735" spans="1:6" x14ac:dyDescent="0.2">
      <c r="A735" s="24"/>
      <c r="B735" s="27"/>
      <c r="C735" s="28"/>
      <c r="D735" s="28"/>
      <c r="E735" s="28"/>
      <c r="F735" s="28"/>
    </row>
    <row r="736" spans="1:6" x14ac:dyDescent="0.2">
      <c r="A736" s="24"/>
      <c r="B736" s="27"/>
      <c r="C736" s="28"/>
      <c r="D736" s="28"/>
      <c r="E736" s="28"/>
      <c r="F736" s="28"/>
    </row>
    <row r="737" spans="1:6" x14ac:dyDescent="0.2">
      <c r="A737" s="24"/>
      <c r="B737" s="27"/>
      <c r="C737" s="28"/>
      <c r="D737" s="28"/>
      <c r="E737" s="28"/>
      <c r="F737" s="28"/>
    </row>
    <row r="738" spans="1:6" x14ac:dyDescent="0.2">
      <c r="A738" s="24"/>
      <c r="B738" s="27"/>
      <c r="C738" s="28"/>
      <c r="D738" s="28"/>
      <c r="E738" s="28"/>
      <c r="F738" s="28"/>
    </row>
    <row r="739" spans="1:6" x14ac:dyDescent="0.2">
      <c r="A739" s="24"/>
      <c r="B739" s="27"/>
      <c r="C739" s="28"/>
      <c r="D739" s="28"/>
      <c r="E739" s="28"/>
      <c r="F739" s="28"/>
    </row>
    <row r="740" spans="1:6" x14ac:dyDescent="0.2">
      <c r="A740" s="24"/>
      <c r="B740" s="27"/>
      <c r="C740" s="28"/>
      <c r="D740" s="28"/>
      <c r="E740" s="28"/>
      <c r="F740" s="28"/>
    </row>
    <row r="741" spans="1:6" x14ac:dyDescent="0.2">
      <c r="A741" s="24"/>
      <c r="B741" s="27"/>
      <c r="C741" s="28"/>
      <c r="D741" s="28"/>
      <c r="E741" s="28"/>
      <c r="F741" s="28"/>
    </row>
    <row r="742" spans="1:6" x14ac:dyDescent="0.2">
      <c r="A742" s="24"/>
      <c r="B742" s="27"/>
      <c r="C742" s="28"/>
      <c r="D742" s="28"/>
      <c r="E742" s="28"/>
      <c r="F742" s="28"/>
    </row>
    <row r="743" spans="1:6" x14ac:dyDescent="0.2">
      <c r="A743" s="24"/>
      <c r="B743" s="27"/>
      <c r="C743" s="28"/>
      <c r="D743" s="28"/>
      <c r="E743" s="28"/>
      <c r="F743" s="28"/>
    </row>
    <row r="744" spans="1:6" x14ac:dyDescent="0.2">
      <c r="A744" s="24"/>
      <c r="B744" s="27"/>
      <c r="C744" s="28"/>
      <c r="D744" s="28"/>
      <c r="E744" s="28"/>
      <c r="F744" s="28"/>
    </row>
    <row r="745" spans="1:6" x14ac:dyDescent="0.2">
      <c r="A745" s="24"/>
      <c r="B745" s="27"/>
      <c r="C745" s="28"/>
      <c r="D745" s="28"/>
      <c r="E745" s="28"/>
      <c r="F745" s="28"/>
    </row>
    <row r="746" spans="1:6" x14ac:dyDescent="0.2">
      <c r="A746" s="24"/>
      <c r="B746" s="27"/>
      <c r="C746" s="28"/>
      <c r="D746" s="28"/>
      <c r="E746" s="28"/>
      <c r="F746" s="28"/>
    </row>
    <row r="747" spans="1:6" x14ac:dyDescent="0.2">
      <c r="A747" s="24"/>
      <c r="B747" s="27"/>
      <c r="C747" s="28"/>
      <c r="D747" s="28"/>
      <c r="E747" s="28"/>
      <c r="F747" s="28"/>
    </row>
    <row r="748" spans="1:6" x14ac:dyDescent="0.2">
      <c r="A748" s="24"/>
      <c r="B748" s="27"/>
      <c r="C748" s="28"/>
      <c r="D748" s="28"/>
      <c r="E748" s="28"/>
      <c r="F748" s="28"/>
    </row>
    <row r="749" spans="1:6" x14ac:dyDescent="0.2">
      <c r="A749" s="24"/>
      <c r="B749" s="27"/>
      <c r="C749" s="28"/>
      <c r="D749" s="28"/>
      <c r="E749" s="28"/>
      <c r="F749" s="28"/>
    </row>
    <row r="750" spans="1:6" x14ac:dyDescent="0.2">
      <c r="A750" s="24"/>
      <c r="B750" s="27"/>
      <c r="C750" s="28"/>
      <c r="D750" s="28"/>
      <c r="E750" s="28"/>
      <c r="F750" s="28"/>
    </row>
    <row r="751" spans="1:6" x14ac:dyDescent="0.2">
      <c r="A751" s="24"/>
      <c r="B751" s="27"/>
      <c r="C751" s="28"/>
      <c r="D751" s="28"/>
      <c r="E751" s="28"/>
      <c r="F751" s="28"/>
    </row>
    <row r="752" spans="1:6" x14ac:dyDescent="0.2">
      <c r="A752" s="24"/>
      <c r="B752" s="27"/>
      <c r="C752" s="28"/>
      <c r="D752" s="28"/>
      <c r="E752" s="28"/>
      <c r="F752" s="28"/>
    </row>
    <row r="753" spans="1:6" x14ac:dyDescent="0.2">
      <c r="A753" s="24"/>
      <c r="B753" s="27"/>
      <c r="C753" s="28"/>
      <c r="D753" s="28"/>
      <c r="E753" s="28"/>
      <c r="F753" s="28"/>
    </row>
    <row r="754" spans="1:6" x14ac:dyDescent="0.2">
      <c r="A754" s="24"/>
      <c r="B754" s="27"/>
      <c r="C754" s="28"/>
      <c r="D754" s="28"/>
      <c r="E754" s="28"/>
      <c r="F754" s="28"/>
    </row>
    <row r="755" spans="1:6" x14ac:dyDescent="0.2">
      <c r="A755" s="24"/>
      <c r="B755" s="27"/>
      <c r="C755" s="28"/>
      <c r="D755" s="28"/>
      <c r="E755" s="28"/>
      <c r="F755" s="28"/>
    </row>
    <row r="756" spans="1:6" x14ac:dyDescent="0.2">
      <c r="A756" s="24"/>
      <c r="B756" s="27"/>
      <c r="C756" s="28"/>
      <c r="D756" s="28"/>
      <c r="E756" s="28"/>
      <c r="F756" s="28"/>
    </row>
    <row r="757" spans="1:6" x14ac:dyDescent="0.2">
      <c r="A757" s="24"/>
      <c r="B757" s="27"/>
      <c r="C757" s="28"/>
      <c r="D757" s="28"/>
      <c r="E757" s="28"/>
      <c r="F757" s="28"/>
    </row>
    <row r="758" spans="1:6" x14ac:dyDescent="0.2">
      <c r="A758" s="24"/>
      <c r="B758" s="27"/>
      <c r="C758" s="28"/>
      <c r="D758" s="28"/>
      <c r="E758" s="28"/>
      <c r="F758" s="28"/>
    </row>
    <row r="759" spans="1:6" x14ac:dyDescent="0.2">
      <c r="A759" s="24"/>
      <c r="B759" s="27"/>
      <c r="C759" s="28"/>
      <c r="D759" s="28"/>
      <c r="E759" s="28"/>
      <c r="F759" s="28"/>
    </row>
    <row r="760" spans="1:6" x14ac:dyDescent="0.2">
      <c r="A760" s="24"/>
      <c r="B760" s="27"/>
      <c r="C760" s="28"/>
      <c r="D760" s="28"/>
      <c r="E760" s="28"/>
      <c r="F760" s="28"/>
    </row>
    <row r="761" spans="1:6" x14ac:dyDescent="0.2">
      <c r="A761" s="24"/>
      <c r="B761" s="27"/>
      <c r="C761" s="28"/>
      <c r="D761" s="28"/>
      <c r="E761" s="28"/>
      <c r="F761" s="28"/>
    </row>
    <row r="762" spans="1:6" x14ac:dyDescent="0.2">
      <c r="A762" s="24"/>
      <c r="B762" s="27"/>
      <c r="C762" s="28"/>
      <c r="D762" s="28"/>
      <c r="E762" s="28"/>
      <c r="F762" s="28"/>
    </row>
    <row r="763" spans="1:6" x14ac:dyDescent="0.2">
      <c r="A763" s="24"/>
      <c r="B763" s="27"/>
      <c r="C763" s="28"/>
      <c r="D763" s="28"/>
      <c r="E763" s="28"/>
      <c r="F763" s="28"/>
    </row>
    <row r="764" spans="1:6" x14ac:dyDescent="0.2">
      <c r="A764" s="24"/>
      <c r="B764" s="27"/>
      <c r="C764" s="28"/>
      <c r="D764" s="28"/>
      <c r="E764" s="28"/>
      <c r="F764" s="28"/>
    </row>
    <row r="765" spans="1:6" x14ac:dyDescent="0.2">
      <c r="A765" s="24"/>
      <c r="B765" s="27"/>
      <c r="C765" s="28"/>
      <c r="D765" s="28"/>
      <c r="E765" s="28"/>
      <c r="F765" s="28"/>
    </row>
    <row r="766" spans="1:6" x14ac:dyDescent="0.2">
      <c r="A766" s="24"/>
      <c r="B766" s="27"/>
      <c r="C766" s="28"/>
      <c r="D766" s="28"/>
      <c r="E766" s="28"/>
      <c r="F766" s="28"/>
    </row>
    <row r="767" spans="1:6" x14ac:dyDescent="0.2">
      <c r="A767" s="24"/>
      <c r="B767" s="27"/>
      <c r="C767" s="28"/>
      <c r="D767" s="28"/>
      <c r="E767" s="28"/>
      <c r="F767" s="28"/>
    </row>
    <row r="768" spans="1:6" x14ac:dyDescent="0.2">
      <c r="A768" s="24"/>
      <c r="B768" s="27"/>
      <c r="C768" s="28"/>
      <c r="D768" s="28"/>
      <c r="E768" s="28"/>
      <c r="F768" s="28"/>
    </row>
    <row r="769" spans="1:6" x14ac:dyDescent="0.2">
      <c r="A769" s="24"/>
      <c r="B769" s="27"/>
      <c r="C769" s="28"/>
      <c r="D769" s="28"/>
      <c r="E769" s="28"/>
      <c r="F769" s="28"/>
    </row>
    <row r="770" spans="1:6" x14ac:dyDescent="0.2">
      <c r="A770" s="24"/>
      <c r="B770" s="27"/>
      <c r="C770" s="28"/>
      <c r="D770" s="28"/>
      <c r="E770" s="28"/>
      <c r="F770" s="28"/>
    </row>
    <row r="771" spans="1:6" x14ac:dyDescent="0.2">
      <c r="A771" s="24"/>
      <c r="B771" s="27"/>
      <c r="C771" s="28"/>
      <c r="D771" s="28"/>
      <c r="E771" s="28"/>
      <c r="F771" s="28"/>
    </row>
    <row r="772" spans="1:6" x14ac:dyDescent="0.2">
      <c r="A772" s="24"/>
      <c r="B772" s="27"/>
      <c r="C772" s="28"/>
      <c r="D772" s="28"/>
      <c r="E772" s="28"/>
      <c r="F772" s="28"/>
    </row>
    <row r="773" spans="1:6" x14ac:dyDescent="0.2">
      <c r="A773" s="24"/>
      <c r="B773" s="27"/>
      <c r="C773" s="28"/>
      <c r="D773" s="28"/>
      <c r="E773" s="28"/>
      <c r="F773" s="28"/>
    </row>
    <row r="774" spans="1:6" x14ac:dyDescent="0.2">
      <c r="A774" s="24"/>
      <c r="B774" s="27"/>
      <c r="C774" s="28"/>
      <c r="D774" s="28"/>
      <c r="E774" s="28"/>
      <c r="F774" s="28"/>
    </row>
    <row r="775" spans="1:6" x14ac:dyDescent="0.2">
      <c r="A775" s="24"/>
      <c r="B775" s="27"/>
      <c r="C775" s="28"/>
      <c r="D775" s="28"/>
      <c r="E775" s="28"/>
      <c r="F775" s="28"/>
    </row>
    <row r="776" spans="1:6" x14ac:dyDescent="0.2">
      <c r="A776" s="24"/>
      <c r="B776" s="27"/>
      <c r="C776" s="28"/>
      <c r="D776" s="28"/>
      <c r="E776" s="28"/>
      <c r="F776" s="28"/>
    </row>
    <row r="777" spans="1:6" x14ac:dyDescent="0.2">
      <c r="A777" s="24"/>
      <c r="B777" s="27"/>
      <c r="C777" s="28"/>
      <c r="D777" s="28"/>
      <c r="E777" s="28"/>
      <c r="F777" s="28"/>
    </row>
    <row r="778" spans="1:6" x14ac:dyDescent="0.2">
      <c r="A778" s="24"/>
      <c r="B778" s="27"/>
      <c r="C778" s="28"/>
      <c r="D778" s="28"/>
      <c r="E778" s="28"/>
      <c r="F778" s="28"/>
    </row>
    <row r="779" spans="1:6" x14ac:dyDescent="0.2">
      <c r="A779" s="24"/>
      <c r="B779" s="27"/>
      <c r="C779" s="28"/>
      <c r="D779" s="28"/>
      <c r="E779" s="28"/>
      <c r="F779" s="28"/>
    </row>
    <row r="780" spans="1:6" x14ac:dyDescent="0.2">
      <c r="A780" s="24"/>
      <c r="B780" s="27"/>
      <c r="C780" s="28"/>
      <c r="D780" s="28"/>
      <c r="E780" s="28"/>
      <c r="F780" s="28"/>
    </row>
    <row r="781" spans="1:6" x14ac:dyDescent="0.2">
      <c r="A781" s="24"/>
      <c r="B781" s="27"/>
      <c r="C781" s="28"/>
      <c r="D781" s="28"/>
      <c r="E781" s="28"/>
      <c r="F781" s="28"/>
    </row>
    <row r="782" spans="1:6" x14ac:dyDescent="0.2">
      <c r="A782" s="24"/>
      <c r="B782" s="27"/>
      <c r="C782" s="28"/>
      <c r="D782" s="28"/>
      <c r="E782" s="28"/>
      <c r="F782" s="28"/>
    </row>
    <row r="783" spans="1:6" x14ac:dyDescent="0.2">
      <c r="A783" s="24"/>
      <c r="B783" s="27"/>
      <c r="C783" s="28"/>
      <c r="D783" s="28"/>
      <c r="E783" s="28"/>
      <c r="F783" s="28"/>
    </row>
    <row r="784" spans="1:6" x14ac:dyDescent="0.2">
      <c r="A784" s="24"/>
      <c r="B784" s="27"/>
      <c r="C784" s="28"/>
      <c r="D784" s="28"/>
      <c r="E784" s="28"/>
      <c r="F784" s="28"/>
    </row>
    <row r="785" spans="1:6" x14ac:dyDescent="0.2">
      <c r="A785" s="24"/>
      <c r="B785" s="27"/>
      <c r="C785" s="28"/>
      <c r="D785" s="28"/>
      <c r="E785" s="28"/>
      <c r="F785" s="28"/>
    </row>
    <row r="786" spans="1:6" x14ac:dyDescent="0.2">
      <c r="A786" s="24"/>
      <c r="B786" s="27"/>
      <c r="C786" s="28"/>
      <c r="D786" s="28"/>
      <c r="E786" s="28"/>
      <c r="F786" s="28"/>
    </row>
    <row r="787" spans="1:6" x14ac:dyDescent="0.2">
      <c r="A787" s="24"/>
      <c r="B787" s="27"/>
      <c r="C787" s="28"/>
      <c r="D787" s="28"/>
      <c r="E787" s="28"/>
      <c r="F787" s="28"/>
    </row>
    <row r="788" spans="1:6" x14ac:dyDescent="0.2">
      <c r="A788" s="24"/>
      <c r="B788" s="27"/>
      <c r="C788" s="28"/>
      <c r="D788" s="28"/>
      <c r="E788" s="28"/>
      <c r="F788" s="28"/>
    </row>
    <row r="789" spans="1:6" x14ac:dyDescent="0.2">
      <c r="A789" s="24"/>
      <c r="B789" s="27"/>
      <c r="C789" s="28"/>
      <c r="D789" s="28"/>
      <c r="E789" s="28"/>
      <c r="F789" s="28"/>
    </row>
    <row r="790" spans="1:6" x14ac:dyDescent="0.2">
      <c r="A790" s="24"/>
      <c r="B790" s="27"/>
      <c r="C790" s="28"/>
      <c r="D790" s="28"/>
      <c r="E790" s="28"/>
      <c r="F790" s="28"/>
    </row>
    <row r="791" spans="1:6" x14ac:dyDescent="0.2">
      <c r="A791" s="24"/>
      <c r="B791" s="27"/>
      <c r="C791" s="28"/>
      <c r="D791" s="28"/>
      <c r="E791" s="28"/>
      <c r="F791" s="28"/>
    </row>
    <row r="792" spans="1:6" x14ac:dyDescent="0.2">
      <c r="A792" s="24"/>
      <c r="B792" s="27"/>
      <c r="C792" s="28"/>
      <c r="D792" s="28"/>
      <c r="E792" s="28"/>
      <c r="F792" s="28"/>
    </row>
    <row r="793" spans="1:6" x14ac:dyDescent="0.2">
      <c r="A793" s="24"/>
      <c r="B793" s="27"/>
      <c r="C793" s="28"/>
      <c r="D793" s="28"/>
      <c r="E793" s="28"/>
      <c r="F793" s="28"/>
    </row>
    <row r="794" spans="1:6" x14ac:dyDescent="0.2">
      <c r="A794" s="24"/>
      <c r="B794" s="27"/>
      <c r="C794" s="28"/>
      <c r="D794" s="28"/>
      <c r="E794" s="28"/>
      <c r="F794" s="28"/>
    </row>
    <row r="795" spans="1:6" x14ac:dyDescent="0.2">
      <c r="A795" s="24"/>
      <c r="B795" s="27"/>
      <c r="C795" s="28"/>
      <c r="D795" s="28"/>
      <c r="E795" s="28"/>
      <c r="F795" s="28"/>
    </row>
    <row r="796" spans="1:6" x14ac:dyDescent="0.2">
      <c r="A796" s="24"/>
      <c r="B796" s="27"/>
      <c r="C796" s="28"/>
      <c r="D796" s="28"/>
      <c r="E796" s="28"/>
      <c r="F796" s="28"/>
    </row>
    <row r="797" spans="1:6" x14ac:dyDescent="0.2">
      <c r="A797" s="24"/>
      <c r="B797" s="27"/>
      <c r="C797" s="28"/>
      <c r="D797" s="28"/>
      <c r="E797" s="28"/>
      <c r="F797" s="28"/>
    </row>
    <row r="798" spans="1:6" x14ac:dyDescent="0.2">
      <c r="A798" s="24"/>
      <c r="B798" s="27"/>
      <c r="C798" s="28"/>
      <c r="D798" s="28"/>
      <c r="E798" s="28"/>
      <c r="F798" s="28"/>
    </row>
    <row r="799" spans="1:6" x14ac:dyDescent="0.2">
      <c r="A799" s="24"/>
      <c r="B799" s="27"/>
      <c r="C799" s="28"/>
      <c r="D799" s="28"/>
      <c r="E799" s="28"/>
      <c r="F799" s="28"/>
    </row>
    <row r="800" spans="1:6" x14ac:dyDescent="0.2">
      <c r="A800" s="24"/>
      <c r="B800" s="27"/>
      <c r="C800" s="28"/>
      <c r="D800" s="28"/>
      <c r="E800" s="28"/>
      <c r="F800" s="28"/>
    </row>
    <row r="801" spans="1:6" x14ac:dyDescent="0.2">
      <c r="A801" s="24"/>
      <c r="B801" s="27"/>
      <c r="C801" s="28"/>
      <c r="D801" s="28"/>
      <c r="E801" s="28"/>
      <c r="F801" s="28"/>
    </row>
    <row r="802" spans="1:6" x14ac:dyDescent="0.2">
      <c r="A802" s="24"/>
      <c r="B802" s="27"/>
      <c r="C802" s="28"/>
      <c r="D802" s="28"/>
      <c r="E802" s="28"/>
      <c r="F802" s="28"/>
    </row>
    <row r="803" spans="1:6" x14ac:dyDescent="0.2">
      <c r="A803" s="24"/>
      <c r="B803" s="27"/>
      <c r="C803" s="28"/>
      <c r="D803" s="28"/>
      <c r="E803" s="28"/>
      <c r="F803" s="28"/>
    </row>
    <row r="804" spans="1:6" x14ac:dyDescent="0.2">
      <c r="A804" s="24"/>
      <c r="B804" s="27"/>
      <c r="C804" s="28"/>
      <c r="D804" s="28"/>
      <c r="E804" s="28"/>
      <c r="F804" s="28"/>
    </row>
    <row r="805" spans="1:6" x14ac:dyDescent="0.2">
      <c r="A805" s="24"/>
      <c r="B805" s="27"/>
      <c r="C805" s="28"/>
      <c r="D805" s="28"/>
      <c r="E805" s="28"/>
      <c r="F805" s="28"/>
    </row>
    <row r="806" spans="1:6" x14ac:dyDescent="0.2">
      <c r="A806" s="24"/>
      <c r="B806" s="27"/>
      <c r="C806" s="28"/>
      <c r="D806" s="28"/>
      <c r="E806" s="28"/>
      <c r="F806" s="28"/>
    </row>
    <row r="807" spans="1:6" x14ac:dyDescent="0.2">
      <c r="A807" s="24"/>
      <c r="B807" s="27"/>
      <c r="C807" s="28"/>
      <c r="D807" s="28"/>
      <c r="E807" s="28"/>
      <c r="F807" s="28"/>
    </row>
    <row r="808" spans="1:6" x14ac:dyDescent="0.2">
      <c r="A808" s="24"/>
      <c r="B808" s="27"/>
      <c r="C808" s="28"/>
      <c r="D808" s="28"/>
      <c r="E808" s="28"/>
      <c r="F808" s="28"/>
    </row>
    <row r="809" spans="1:6" x14ac:dyDescent="0.2">
      <c r="A809" s="24"/>
      <c r="B809" s="27"/>
      <c r="C809" s="28"/>
      <c r="D809" s="28"/>
      <c r="E809" s="28"/>
      <c r="F809" s="28"/>
    </row>
    <row r="810" spans="1:6" x14ac:dyDescent="0.2">
      <c r="A810" s="24"/>
      <c r="B810" s="27"/>
      <c r="C810" s="28"/>
      <c r="D810" s="28"/>
      <c r="E810" s="28"/>
      <c r="F810" s="28"/>
    </row>
    <row r="811" spans="1:6" x14ac:dyDescent="0.2">
      <c r="A811" s="24"/>
      <c r="B811" s="27"/>
      <c r="C811" s="28"/>
      <c r="D811" s="28"/>
      <c r="E811" s="28"/>
      <c r="F811" s="28"/>
    </row>
    <row r="812" spans="1:6" x14ac:dyDescent="0.2">
      <c r="A812" s="24"/>
      <c r="B812" s="27"/>
      <c r="C812" s="28"/>
      <c r="D812" s="28"/>
      <c r="E812" s="28"/>
      <c r="F812" s="28"/>
    </row>
    <row r="813" spans="1:6" x14ac:dyDescent="0.2">
      <c r="A813" s="24"/>
      <c r="B813" s="27"/>
      <c r="C813" s="28"/>
      <c r="D813" s="28"/>
      <c r="E813" s="28"/>
      <c r="F813" s="28"/>
    </row>
    <row r="814" spans="1:6" x14ac:dyDescent="0.2">
      <c r="A814" s="24"/>
      <c r="B814" s="27"/>
      <c r="C814" s="28"/>
      <c r="D814" s="28"/>
      <c r="E814" s="28"/>
      <c r="F814" s="28"/>
    </row>
    <row r="815" spans="1:6" x14ac:dyDescent="0.2">
      <c r="A815" s="24"/>
      <c r="B815" s="27"/>
      <c r="C815" s="28"/>
      <c r="D815" s="28"/>
      <c r="E815" s="28"/>
      <c r="F815" s="28"/>
    </row>
    <row r="816" spans="1:6" x14ac:dyDescent="0.2">
      <c r="A816" s="24"/>
      <c r="B816" s="27"/>
      <c r="C816" s="28"/>
      <c r="D816" s="28"/>
      <c r="E816" s="28"/>
      <c r="F816" s="28"/>
    </row>
    <row r="817" spans="1:6" x14ac:dyDescent="0.2">
      <c r="A817" s="24"/>
      <c r="B817" s="27"/>
      <c r="C817" s="28"/>
      <c r="D817" s="28"/>
      <c r="E817" s="28"/>
      <c r="F817" s="28"/>
    </row>
    <row r="818" spans="1:6" x14ac:dyDescent="0.2">
      <c r="A818" s="24"/>
      <c r="B818" s="27"/>
      <c r="C818" s="28"/>
      <c r="D818" s="28"/>
      <c r="E818" s="28"/>
      <c r="F818" s="28"/>
    </row>
    <row r="819" spans="1:6" x14ac:dyDescent="0.2">
      <c r="A819" s="24"/>
      <c r="B819" s="27"/>
      <c r="C819" s="28"/>
      <c r="D819" s="28"/>
      <c r="E819" s="28"/>
      <c r="F819" s="28"/>
    </row>
    <row r="820" spans="1:6" x14ac:dyDescent="0.2">
      <c r="A820" s="24"/>
      <c r="B820" s="27"/>
      <c r="C820" s="28"/>
      <c r="D820" s="28"/>
      <c r="E820" s="28"/>
      <c r="F820" s="28"/>
    </row>
    <row r="821" spans="1:6" x14ac:dyDescent="0.2">
      <c r="A821" s="24"/>
      <c r="B821" s="27"/>
      <c r="C821" s="28"/>
      <c r="D821" s="28"/>
      <c r="E821" s="28"/>
      <c r="F821" s="28"/>
    </row>
    <row r="822" spans="1:6" x14ac:dyDescent="0.2">
      <c r="A822" s="24"/>
      <c r="B822" s="27"/>
      <c r="C822" s="28"/>
      <c r="D822" s="28"/>
      <c r="E822" s="28"/>
      <c r="F822" s="28"/>
    </row>
    <row r="823" spans="1:6" x14ac:dyDescent="0.2">
      <c r="A823" s="24"/>
      <c r="B823" s="27"/>
      <c r="C823" s="28"/>
      <c r="D823" s="28"/>
      <c r="E823" s="28"/>
      <c r="F823" s="28"/>
    </row>
    <row r="824" spans="1:6" x14ac:dyDescent="0.2">
      <c r="A824" s="24"/>
      <c r="B824" s="27"/>
      <c r="C824" s="28"/>
      <c r="D824" s="28"/>
      <c r="E824" s="28"/>
      <c r="F824" s="28"/>
    </row>
    <row r="825" spans="1:6" x14ac:dyDescent="0.2">
      <c r="A825" s="24"/>
      <c r="B825" s="27"/>
      <c r="C825" s="28"/>
      <c r="D825" s="28"/>
      <c r="E825" s="28"/>
      <c r="F825" s="28"/>
    </row>
    <row r="826" spans="1:6" x14ac:dyDescent="0.2">
      <c r="A826" s="24"/>
      <c r="B826" s="27"/>
      <c r="C826" s="28"/>
      <c r="D826" s="28"/>
      <c r="E826" s="28"/>
      <c r="F826" s="28"/>
    </row>
    <row r="827" spans="1:6" x14ac:dyDescent="0.2">
      <c r="A827" s="24"/>
      <c r="B827" s="27"/>
      <c r="C827" s="28"/>
      <c r="D827" s="28"/>
      <c r="E827" s="28"/>
      <c r="F827" s="28"/>
    </row>
    <row r="828" spans="1:6" x14ac:dyDescent="0.2">
      <c r="A828" s="24"/>
      <c r="B828" s="27"/>
      <c r="C828" s="28"/>
      <c r="D828" s="28"/>
      <c r="E828" s="28"/>
      <c r="F828" s="28"/>
    </row>
    <row r="829" spans="1:6" x14ac:dyDescent="0.2">
      <c r="A829" s="24"/>
      <c r="B829" s="27"/>
      <c r="C829" s="28"/>
      <c r="D829" s="28"/>
      <c r="E829" s="28"/>
      <c r="F829" s="28"/>
    </row>
    <row r="830" spans="1:6" x14ac:dyDescent="0.2">
      <c r="A830" s="24"/>
      <c r="B830" s="27"/>
      <c r="C830" s="28"/>
      <c r="D830" s="28"/>
      <c r="E830" s="28"/>
      <c r="F830" s="28"/>
    </row>
    <row r="831" spans="1:6" x14ac:dyDescent="0.2">
      <c r="A831" s="24"/>
      <c r="B831" s="27"/>
      <c r="C831" s="28"/>
      <c r="D831" s="28"/>
      <c r="E831" s="28"/>
      <c r="F831" s="28"/>
    </row>
    <row r="832" spans="1:6" x14ac:dyDescent="0.2">
      <c r="A832" s="24"/>
      <c r="B832" s="27"/>
      <c r="C832" s="28"/>
      <c r="D832" s="28"/>
      <c r="E832" s="28"/>
      <c r="F832" s="28"/>
    </row>
    <row r="833" spans="1:6" x14ac:dyDescent="0.2">
      <c r="A833" s="24"/>
      <c r="B833" s="27"/>
      <c r="C833" s="28"/>
      <c r="D833" s="28"/>
      <c r="E833" s="28"/>
      <c r="F833" s="28"/>
    </row>
    <row r="834" spans="1:6" x14ac:dyDescent="0.2">
      <c r="A834" s="24"/>
      <c r="B834" s="27"/>
      <c r="C834" s="28"/>
      <c r="D834" s="28"/>
      <c r="E834" s="28"/>
      <c r="F834" s="28"/>
    </row>
    <row r="835" spans="1:6" x14ac:dyDescent="0.2">
      <c r="A835" s="24"/>
      <c r="B835" s="27"/>
      <c r="C835" s="28"/>
      <c r="D835" s="28"/>
      <c r="E835" s="28"/>
      <c r="F835" s="28"/>
    </row>
    <row r="836" spans="1:6" x14ac:dyDescent="0.2">
      <c r="A836" s="24"/>
      <c r="B836" s="27"/>
      <c r="C836" s="28"/>
      <c r="D836" s="28"/>
      <c r="E836" s="28"/>
      <c r="F836" s="28"/>
    </row>
    <row r="837" spans="1:6" x14ac:dyDescent="0.2">
      <c r="A837" s="24"/>
      <c r="B837" s="27"/>
      <c r="C837" s="28"/>
      <c r="D837" s="28"/>
      <c r="E837" s="28"/>
      <c r="F837" s="28"/>
    </row>
    <row r="838" spans="1:6" x14ac:dyDescent="0.2">
      <c r="A838" s="24"/>
      <c r="B838" s="27"/>
      <c r="C838" s="28"/>
      <c r="D838" s="28"/>
      <c r="E838" s="28"/>
      <c r="F838" s="28"/>
    </row>
    <row r="839" spans="1:6" x14ac:dyDescent="0.2">
      <c r="A839" s="24"/>
      <c r="B839" s="27"/>
      <c r="C839" s="28"/>
      <c r="D839" s="28"/>
      <c r="E839" s="28"/>
      <c r="F839" s="28"/>
    </row>
    <row r="840" spans="1:6" x14ac:dyDescent="0.2">
      <c r="A840" s="24"/>
      <c r="B840" s="27"/>
      <c r="C840" s="28"/>
      <c r="D840" s="28"/>
      <c r="E840" s="28"/>
      <c r="F840" s="28"/>
    </row>
    <row r="841" spans="1:6" x14ac:dyDescent="0.2">
      <c r="A841" s="24"/>
      <c r="B841" s="27"/>
      <c r="C841" s="28"/>
      <c r="D841" s="28"/>
      <c r="E841" s="28"/>
      <c r="F841" s="28"/>
    </row>
    <row r="842" spans="1:6" x14ac:dyDescent="0.2">
      <c r="A842" s="24"/>
      <c r="B842" s="27"/>
      <c r="C842" s="28"/>
      <c r="D842" s="28"/>
      <c r="E842" s="28"/>
      <c r="F842" s="28"/>
    </row>
    <row r="843" spans="1:6" x14ac:dyDescent="0.2">
      <c r="A843" s="24"/>
      <c r="B843" s="27"/>
      <c r="C843" s="28"/>
      <c r="D843" s="28"/>
      <c r="E843" s="28"/>
      <c r="F843" s="28"/>
    </row>
    <row r="844" spans="1:6" x14ac:dyDescent="0.2">
      <c r="A844" s="24"/>
      <c r="B844" s="27"/>
      <c r="C844" s="28"/>
      <c r="D844" s="28"/>
      <c r="E844" s="28"/>
      <c r="F844" s="28"/>
    </row>
    <row r="845" spans="1:6" x14ac:dyDescent="0.2">
      <c r="A845" s="24"/>
      <c r="B845" s="27"/>
      <c r="C845" s="28"/>
      <c r="D845" s="28"/>
      <c r="E845" s="28"/>
      <c r="F845" s="28"/>
    </row>
    <row r="846" spans="1:6" x14ac:dyDescent="0.2">
      <c r="A846" s="24"/>
      <c r="B846" s="27"/>
      <c r="C846" s="28"/>
      <c r="D846" s="28"/>
      <c r="E846" s="28"/>
      <c r="F846" s="28"/>
    </row>
    <row r="847" spans="1:6" x14ac:dyDescent="0.2">
      <c r="A847" s="24"/>
      <c r="B847" s="27"/>
      <c r="C847" s="28"/>
      <c r="D847" s="28"/>
      <c r="E847" s="28"/>
      <c r="F847" s="28"/>
    </row>
    <row r="848" spans="1:6" x14ac:dyDescent="0.2">
      <c r="A848" s="24"/>
      <c r="B848" s="27"/>
      <c r="C848" s="28"/>
      <c r="D848" s="28"/>
      <c r="E848" s="28"/>
      <c r="F848" s="28"/>
    </row>
    <row r="849" spans="1:6" x14ac:dyDescent="0.2">
      <c r="A849" s="24"/>
      <c r="B849" s="27"/>
      <c r="C849" s="28"/>
      <c r="D849" s="28"/>
      <c r="E849" s="28"/>
      <c r="F849" s="28"/>
    </row>
    <row r="850" spans="1:6" x14ac:dyDescent="0.2">
      <c r="A850" s="24"/>
      <c r="B850" s="27"/>
      <c r="C850" s="28"/>
      <c r="D850" s="28"/>
      <c r="E850" s="28"/>
      <c r="F850" s="28"/>
    </row>
    <row r="851" spans="1:6" x14ac:dyDescent="0.2">
      <c r="A851" s="24"/>
      <c r="B851" s="27"/>
      <c r="C851" s="28"/>
      <c r="D851" s="28"/>
      <c r="E851" s="28"/>
      <c r="F851" s="28"/>
    </row>
    <row r="852" spans="1:6" x14ac:dyDescent="0.2">
      <c r="A852" s="24"/>
      <c r="B852" s="27"/>
      <c r="C852" s="28"/>
      <c r="D852" s="28"/>
      <c r="E852" s="28"/>
      <c r="F852" s="28"/>
    </row>
    <row r="853" spans="1:6" x14ac:dyDescent="0.2">
      <c r="A853" s="24"/>
      <c r="B853" s="27"/>
      <c r="C853" s="28"/>
      <c r="D853" s="28"/>
      <c r="E853" s="28"/>
      <c r="F853" s="28"/>
    </row>
    <row r="854" spans="1:6" x14ac:dyDescent="0.2">
      <c r="A854" s="24"/>
      <c r="B854" s="27"/>
      <c r="C854" s="28"/>
      <c r="D854" s="28"/>
      <c r="E854" s="28"/>
      <c r="F854" s="28"/>
    </row>
    <row r="855" spans="1:6" x14ac:dyDescent="0.2">
      <c r="A855" s="24"/>
      <c r="B855" s="27"/>
      <c r="C855" s="28"/>
      <c r="D855" s="28"/>
      <c r="E855" s="28"/>
      <c r="F855" s="28"/>
    </row>
    <row r="856" spans="1:6" x14ac:dyDescent="0.2">
      <c r="A856" s="24"/>
      <c r="B856" s="27"/>
      <c r="C856" s="28"/>
      <c r="D856" s="28"/>
      <c r="E856" s="28"/>
      <c r="F856" s="28"/>
    </row>
    <row r="857" spans="1:6" x14ac:dyDescent="0.2">
      <c r="A857" s="24"/>
      <c r="B857" s="27"/>
      <c r="C857" s="28"/>
      <c r="D857" s="28"/>
      <c r="E857" s="28"/>
      <c r="F857" s="28"/>
    </row>
    <row r="858" spans="1:6" x14ac:dyDescent="0.2">
      <c r="A858" s="24"/>
      <c r="B858" s="27"/>
      <c r="C858" s="28"/>
      <c r="D858" s="28"/>
      <c r="E858" s="28"/>
      <c r="F858" s="28"/>
    </row>
    <row r="859" spans="1:6" x14ac:dyDescent="0.2">
      <c r="A859" s="24"/>
      <c r="B859" s="27"/>
      <c r="C859" s="28"/>
      <c r="D859" s="28"/>
      <c r="E859" s="28"/>
      <c r="F859" s="28"/>
    </row>
    <row r="860" spans="1:6" x14ac:dyDescent="0.2">
      <c r="A860" s="24"/>
      <c r="B860" s="27"/>
      <c r="C860" s="28"/>
      <c r="D860" s="28"/>
      <c r="E860" s="28"/>
      <c r="F860" s="28"/>
    </row>
    <row r="861" spans="1:6" x14ac:dyDescent="0.2">
      <c r="A861" s="24"/>
      <c r="B861" s="27"/>
      <c r="C861" s="28"/>
      <c r="D861" s="28"/>
      <c r="E861" s="28"/>
      <c r="F861" s="28"/>
    </row>
    <row r="862" spans="1:6" x14ac:dyDescent="0.2">
      <c r="A862" s="24"/>
      <c r="B862" s="27"/>
      <c r="C862" s="28"/>
      <c r="D862" s="28"/>
      <c r="E862" s="28"/>
      <c r="F862" s="28"/>
    </row>
    <row r="863" spans="1:6" x14ac:dyDescent="0.2">
      <c r="A863" s="24"/>
      <c r="B863" s="27"/>
      <c r="C863" s="28"/>
      <c r="D863" s="28"/>
      <c r="E863" s="28"/>
      <c r="F863" s="28"/>
    </row>
    <row r="864" spans="1:6" x14ac:dyDescent="0.2">
      <c r="A864" s="24"/>
      <c r="B864" s="27"/>
      <c r="C864" s="28"/>
      <c r="D864" s="28"/>
      <c r="E864" s="28"/>
      <c r="F864" s="28"/>
    </row>
    <row r="865" spans="1:6" x14ac:dyDescent="0.2">
      <c r="A865" s="24"/>
      <c r="B865" s="27"/>
      <c r="C865" s="28"/>
      <c r="D865" s="28"/>
      <c r="E865" s="28"/>
      <c r="F865" s="28"/>
    </row>
    <row r="866" spans="1:6" x14ac:dyDescent="0.2">
      <c r="A866" s="24"/>
      <c r="B866" s="27"/>
      <c r="C866" s="28"/>
      <c r="D866" s="28"/>
      <c r="E866" s="28"/>
      <c r="F866" s="28"/>
    </row>
    <row r="867" spans="1:6" x14ac:dyDescent="0.2">
      <c r="A867" s="24"/>
      <c r="B867" s="27"/>
      <c r="C867" s="28"/>
      <c r="D867" s="28"/>
      <c r="E867" s="28"/>
      <c r="F867" s="28"/>
    </row>
    <row r="868" spans="1:6" x14ac:dyDescent="0.2">
      <c r="A868" s="24"/>
      <c r="B868" s="27"/>
      <c r="C868" s="28"/>
      <c r="D868" s="28"/>
      <c r="E868" s="28"/>
      <c r="F868" s="28"/>
    </row>
    <row r="869" spans="1:6" x14ac:dyDescent="0.2">
      <c r="A869" s="24"/>
      <c r="B869" s="27"/>
      <c r="C869" s="28"/>
      <c r="D869" s="28"/>
      <c r="E869" s="28"/>
      <c r="F869" s="28"/>
    </row>
    <row r="870" spans="1:6" x14ac:dyDescent="0.2">
      <c r="A870" s="24"/>
      <c r="B870" s="27"/>
      <c r="C870" s="28"/>
      <c r="D870" s="28"/>
      <c r="E870" s="28"/>
      <c r="F870" s="28"/>
    </row>
    <row r="871" spans="1:6" x14ac:dyDescent="0.2">
      <c r="A871" s="24"/>
      <c r="B871" s="27"/>
      <c r="C871" s="28"/>
      <c r="D871" s="28"/>
      <c r="E871" s="28"/>
      <c r="F871" s="28"/>
    </row>
    <row r="872" spans="1:6" x14ac:dyDescent="0.2">
      <c r="A872" s="24"/>
      <c r="B872" s="27"/>
      <c r="C872" s="28"/>
      <c r="D872" s="28"/>
      <c r="E872" s="28"/>
      <c r="F872" s="28"/>
    </row>
    <row r="873" spans="1:6" x14ac:dyDescent="0.2">
      <c r="A873" s="24"/>
      <c r="B873" s="27"/>
      <c r="C873" s="28"/>
      <c r="D873" s="28"/>
      <c r="E873" s="28"/>
      <c r="F873" s="28"/>
    </row>
    <row r="874" spans="1:6" x14ac:dyDescent="0.2">
      <c r="A874" s="24"/>
      <c r="B874" s="27"/>
      <c r="C874" s="28"/>
      <c r="D874" s="28"/>
      <c r="E874" s="28"/>
      <c r="F874" s="28"/>
    </row>
    <row r="875" spans="1:6" x14ac:dyDescent="0.2">
      <c r="A875" s="24"/>
      <c r="B875" s="27"/>
      <c r="C875" s="28"/>
      <c r="D875" s="28"/>
      <c r="E875" s="28"/>
      <c r="F875" s="28"/>
    </row>
    <row r="876" spans="1:6" x14ac:dyDescent="0.2">
      <c r="A876" s="24"/>
      <c r="B876" s="27"/>
      <c r="C876" s="28"/>
      <c r="D876" s="28"/>
      <c r="E876" s="28"/>
      <c r="F876" s="28"/>
    </row>
    <row r="877" spans="1:6" x14ac:dyDescent="0.2">
      <c r="A877" s="24"/>
      <c r="B877" s="27"/>
      <c r="C877" s="28"/>
      <c r="D877" s="28"/>
      <c r="E877" s="28"/>
      <c r="F877" s="28"/>
    </row>
    <row r="878" spans="1:6" x14ac:dyDescent="0.2">
      <c r="A878" s="24"/>
      <c r="B878" s="27"/>
      <c r="C878" s="28"/>
      <c r="D878" s="28"/>
      <c r="E878" s="28"/>
      <c r="F878" s="28"/>
    </row>
    <row r="879" spans="1:6" x14ac:dyDescent="0.2">
      <c r="A879" s="24"/>
      <c r="B879" s="27"/>
      <c r="C879" s="28"/>
      <c r="D879" s="28"/>
      <c r="E879" s="28"/>
      <c r="F879" s="28"/>
    </row>
    <row r="880" spans="1:6" x14ac:dyDescent="0.2">
      <c r="A880" s="24"/>
      <c r="B880" s="27"/>
      <c r="C880" s="28"/>
      <c r="D880" s="28"/>
      <c r="E880" s="28"/>
      <c r="F880" s="28"/>
    </row>
    <row r="881" spans="1:6" x14ac:dyDescent="0.2">
      <c r="A881" s="24"/>
      <c r="B881" s="27"/>
      <c r="C881" s="28"/>
      <c r="D881" s="28"/>
      <c r="E881" s="28"/>
      <c r="F881" s="28"/>
    </row>
    <row r="882" spans="1:6" x14ac:dyDescent="0.2">
      <c r="A882" s="24"/>
      <c r="B882" s="27"/>
      <c r="C882" s="28"/>
      <c r="D882" s="28"/>
      <c r="E882" s="28"/>
      <c r="F882" s="28"/>
    </row>
    <row r="883" spans="1:6" x14ac:dyDescent="0.2">
      <c r="A883" s="24"/>
      <c r="B883" s="27"/>
      <c r="C883" s="28"/>
      <c r="D883" s="28"/>
      <c r="E883" s="28"/>
      <c r="F883" s="28"/>
    </row>
    <row r="884" spans="1:6" x14ac:dyDescent="0.2">
      <c r="A884" s="24"/>
      <c r="B884" s="27"/>
      <c r="C884" s="28"/>
      <c r="D884" s="28"/>
      <c r="E884" s="28"/>
      <c r="F884" s="28"/>
    </row>
    <row r="885" spans="1:6" x14ac:dyDescent="0.2">
      <c r="A885" s="24"/>
      <c r="B885" s="27"/>
      <c r="C885" s="28"/>
      <c r="D885" s="28"/>
      <c r="E885" s="28"/>
      <c r="F885" s="28"/>
    </row>
    <row r="886" spans="1:6" x14ac:dyDescent="0.2">
      <c r="A886" s="24"/>
      <c r="B886" s="27"/>
      <c r="C886" s="28"/>
      <c r="D886" s="28"/>
      <c r="E886" s="28"/>
      <c r="F886" s="28"/>
    </row>
    <row r="887" spans="1:6" x14ac:dyDescent="0.2">
      <c r="A887" s="24"/>
      <c r="B887" s="27"/>
      <c r="C887" s="28"/>
      <c r="D887" s="28"/>
      <c r="E887" s="28"/>
      <c r="F887" s="28"/>
    </row>
    <row r="888" spans="1:6" x14ac:dyDescent="0.2">
      <c r="A888" s="24"/>
      <c r="B888" s="27"/>
      <c r="C888" s="28"/>
      <c r="D888" s="28"/>
      <c r="E888" s="28"/>
      <c r="F888" s="28"/>
    </row>
    <row r="889" spans="1:6" x14ac:dyDescent="0.2">
      <c r="A889" s="24"/>
      <c r="B889" s="27"/>
      <c r="C889" s="28"/>
      <c r="D889" s="28"/>
      <c r="E889" s="28"/>
      <c r="F889" s="28"/>
    </row>
    <row r="890" spans="1:6" x14ac:dyDescent="0.2">
      <c r="A890" s="24"/>
      <c r="B890" s="27"/>
      <c r="C890" s="28"/>
      <c r="D890" s="28"/>
      <c r="E890" s="28"/>
      <c r="F890" s="28"/>
    </row>
    <row r="891" spans="1:6" x14ac:dyDescent="0.2">
      <c r="A891" s="24"/>
      <c r="B891" s="27"/>
      <c r="C891" s="28"/>
      <c r="D891" s="28"/>
      <c r="E891" s="28"/>
      <c r="F891" s="28"/>
    </row>
    <row r="892" spans="1:6" x14ac:dyDescent="0.2">
      <c r="A892" s="24"/>
      <c r="B892" s="27"/>
      <c r="C892" s="28"/>
      <c r="D892" s="28"/>
      <c r="E892" s="28"/>
      <c r="F892" s="28"/>
    </row>
    <row r="893" spans="1:6" x14ac:dyDescent="0.2">
      <c r="A893" s="24"/>
      <c r="B893" s="27"/>
      <c r="C893" s="28"/>
      <c r="D893" s="28"/>
      <c r="E893" s="28"/>
      <c r="F893" s="28"/>
    </row>
    <row r="894" spans="1:6" x14ac:dyDescent="0.2">
      <c r="A894" s="24"/>
      <c r="B894" s="27"/>
      <c r="C894" s="28"/>
      <c r="D894" s="28"/>
      <c r="E894" s="28"/>
      <c r="F894" s="28"/>
    </row>
    <row r="895" spans="1:6" x14ac:dyDescent="0.2">
      <c r="A895" s="24"/>
      <c r="B895" s="27"/>
      <c r="C895" s="28"/>
      <c r="D895" s="28"/>
      <c r="E895" s="28"/>
      <c r="F895" s="28"/>
    </row>
    <row r="896" spans="1:6" x14ac:dyDescent="0.2">
      <c r="A896" s="24"/>
      <c r="B896" s="27"/>
      <c r="C896" s="28"/>
      <c r="D896" s="28"/>
      <c r="E896" s="28"/>
      <c r="F896" s="28"/>
    </row>
    <row r="897" spans="1:6" x14ac:dyDescent="0.2">
      <c r="A897" s="24"/>
      <c r="B897" s="27"/>
      <c r="C897" s="28"/>
      <c r="D897" s="28"/>
      <c r="E897" s="28"/>
      <c r="F897" s="28"/>
    </row>
    <row r="898" spans="1:6" x14ac:dyDescent="0.2">
      <c r="A898" s="24"/>
      <c r="B898" s="27"/>
      <c r="C898" s="28"/>
      <c r="D898" s="28"/>
      <c r="E898" s="28"/>
      <c r="F898" s="28"/>
    </row>
    <row r="899" spans="1:6" x14ac:dyDescent="0.2">
      <c r="A899" s="24"/>
      <c r="B899" s="27"/>
      <c r="C899" s="28"/>
      <c r="D899" s="28"/>
      <c r="E899" s="28"/>
      <c r="F899" s="28"/>
    </row>
    <row r="900" spans="1:6" x14ac:dyDescent="0.2">
      <c r="A900" s="24"/>
      <c r="B900" s="27"/>
      <c r="C900" s="28"/>
      <c r="D900" s="28"/>
      <c r="E900" s="28"/>
      <c r="F900" s="28"/>
    </row>
    <row r="901" spans="1:6" x14ac:dyDescent="0.2">
      <c r="A901" s="24"/>
      <c r="B901" s="27"/>
      <c r="C901" s="28"/>
      <c r="D901" s="28"/>
      <c r="E901" s="28"/>
      <c r="F901" s="28"/>
    </row>
    <row r="902" spans="1:6" x14ac:dyDescent="0.2">
      <c r="A902" s="24"/>
      <c r="B902" s="27"/>
      <c r="C902" s="28"/>
      <c r="D902" s="28"/>
      <c r="E902" s="28"/>
      <c r="F902" s="28"/>
    </row>
    <row r="903" spans="1:6" x14ac:dyDescent="0.2">
      <c r="A903" s="24"/>
      <c r="B903" s="27"/>
      <c r="C903" s="28"/>
      <c r="D903" s="28"/>
      <c r="E903" s="28"/>
      <c r="F903" s="28"/>
    </row>
    <row r="904" spans="1:6" x14ac:dyDescent="0.2">
      <c r="A904" s="24"/>
      <c r="B904" s="27"/>
      <c r="C904" s="28"/>
      <c r="D904" s="28"/>
      <c r="E904" s="28"/>
      <c r="F904" s="28"/>
    </row>
    <row r="905" spans="1:6" x14ac:dyDescent="0.2">
      <c r="A905" s="24"/>
      <c r="B905" s="27"/>
      <c r="C905" s="28"/>
      <c r="D905" s="28"/>
      <c r="E905" s="28"/>
      <c r="F905" s="28"/>
    </row>
    <row r="906" spans="1:6" x14ac:dyDescent="0.2">
      <c r="A906" s="24"/>
      <c r="B906" s="27"/>
      <c r="C906" s="28"/>
      <c r="D906" s="28"/>
      <c r="E906" s="28"/>
      <c r="F906" s="28"/>
    </row>
    <row r="907" spans="1:6" x14ac:dyDescent="0.2">
      <c r="A907" s="24"/>
      <c r="B907" s="27"/>
      <c r="C907" s="28"/>
      <c r="D907" s="28"/>
      <c r="E907" s="28"/>
      <c r="F907" s="28"/>
    </row>
    <row r="908" spans="1:6" x14ac:dyDescent="0.2">
      <c r="A908" s="24"/>
      <c r="B908" s="27"/>
      <c r="C908" s="28"/>
      <c r="D908" s="28"/>
      <c r="E908" s="28"/>
      <c r="F908" s="28"/>
    </row>
    <row r="909" spans="1:6" x14ac:dyDescent="0.2">
      <c r="A909" s="24"/>
      <c r="B909" s="27"/>
      <c r="C909" s="28"/>
      <c r="D909" s="28"/>
      <c r="E909" s="28"/>
      <c r="F909" s="28"/>
    </row>
    <row r="910" spans="1:6" x14ac:dyDescent="0.2">
      <c r="A910" s="24"/>
      <c r="B910" s="27"/>
      <c r="C910" s="28"/>
      <c r="D910" s="28"/>
      <c r="E910" s="28"/>
      <c r="F910" s="28"/>
    </row>
  </sheetData>
  <autoFilter ref="A9:F591"/>
  <mergeCells count="52">
    <mergeCell ref="A12:B12"/>
    <mergeCell ref="A1:F1"/>
    <mergeCell ref="A2:F2"/>
    <mergeCell ref="A3:F3"/>
    <mergeCell ref="A5:F5"/>
    <mergeCell ref="A6:F6"/>
    <mergeCell ref="A9:A10"/>
    <mergeCell ref="B9:B10"/>
    <mergeCell ref="C9:D9"/>
    <mergeCell ref="E9:F9"/>
    <mergeCell ref="A11:B11"/>
    <mergeCell ref="A104:B104"/>
    <mergeCell ref="A25:B25"/>
    <mergeCell ref="A42:B42"/>
    <mergeCell ref="A45:B45"/>
    <mergeCell ref="A53:B53"/>
    <mergeCell ref="A59:B59"/>
    <mergeCell ref="A66:B66"/>
    <mergeCell ref="A77:B77"/>
    <mergeCell ref="A82:B82"/>
    <mergeCell ref="A83:B83"/>
    <mergeCell ref="A92:B92"/>
    <mergeCell ref="A95:B95"/>
    <mergeCell ref="A319:B319"/>
    <mergeCell ref="A105:B105"/>
    <mergeCell ref="A137:B137"/>
    <mergeCell ref="A164:B164"/>
    <mergeCell ref="A196:B196"/>
    <mergeCell ref="A197:B197"/>
    <mergeCell ref="A220:B220"/>
    <mergeCell ref="A229:B229"/>
    <mergeCell ref="A238:B238"/>
    <mergeCell ref="A245:B245"/>
    <mergeCell ref="A261:B261"/>
    <mergeCell ref="A306:B306"/>
    <mergeCell ref="A569:B569"/>
    <mergeCell ref="A320:B320"/>
    <mergeCell ref="A405:B405"/>
    <mergeCell ref="A422:B422"/>
    <mergeCell ref="A435:B435"/>
    <mergeCell ref="A448:B448"/>
    <mergeCell ref="A449:B449"/>
    <mergeCell ref="A468:B468"/>
    <mergeCell ref="A487:B487"/>
    <mergeCell ref="A512:B512"/>
    <mergeCell ref="A527:B527"/>
    <mergeCell ref="A530:B530"/>
    <mergeCell ref="A570:B570"/>
    <mergeCell ref="A575:B575"/>
    <mergeCell ref="A578:B578"/>
    <mergeCell ref="A581:B581"/>
    <mergeCell ref="A591:B591"/>
  </mergeCells>
  <pageMargins left="0.70866141732283472" right="0.31496062992125984" top="0.35433070866141736" bottom="0.35433070866141736" header="0.31496062992125984" footer="0.31496062992125984"/>
  <pageSetup paperSize="9" scale="59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11.1 прогр</vt:lpstr>
      <vt:lpstr>'11.1 прогр'!Область_печати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</dc:creator>
  <cp:lastModifiedBy>Windows User</cp:lastModifiedBy>
  <cp:lastPrinted>2019-11-04T18:41:08Z</cp:lastPrinted>
  <dcterms:created xsi:type="dcterms:W3CDTF">2019-11-04T15:31:11Z</dcterms:created>
  <dcterms:modified xsi:type="dcterms:W3CDTF">2019-11-05T17:06:30Z</dcterms:modified>
</cp:coreProperties>
</file>