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4.1 доходы" sheetId="1" r:id="rId1"/>
  </sheets>
  <definedNames>
    <definedName name="_xlnm.Print_Area" localSheetId="0">'4.1 доходы'!$A$1:$D$91</definedName>
  </definedNames>
  <calcPr calcId="145621"/>
</workbook>
</file>

<file path=xl/calcChain.xml><?xml version="1.0" encoding="utf-8"?>
<calcChain xmlns="http://schemas.openxmlformats.org/spreadsheetml/2006/main">
  <c r="D13" i="1" l="1"/>
  <c r="C13" i="1"/>
  <c r="D90" i="1" l="1"/>
  <c r="C90" i="1"/>
  <c r="D86" i="1"/>
  <c r="C86" i="1"/>
  <c r="D84" i="1"/>
  <c r="D83" i="1"/>
  <c r="C83" i="1"/>
  <c r="C79" i="1" s="1"/>
  <c r="D79" i="1"/>
  <c r="D76" i="1"/>
  <c r="D75" i="1" s="1"/>
  <c r="D74" i="1" s="1"/>
  <c r="C76" i="1"/>
  <c r="D62" i="1"/>
  <c r="C62" i="1"/>
  <c r="D60" i="1"/>
  <c r="C60" i="1"/>
  <c r="C59" i="1" s="1"/>
  <c r="D59" i="1"/>
  <c r="D57" i="1"/>
  <c r="D56" i="1" s="1"/>
  <c r="D55" i="1" s="1"/>
  <c r="C57" i="1"/>
  <c r="C56" i="1" s="1"/>
  <c r="C55" i="1" s="1"/>
  <c r="D50" i="1"/>
  <c r="D49" i="1" s="1"/>
  <c r="C50" i="1"/>
  <c r="C49" i="1"/>
  <c r="D47" i="1"/>
  <c r="C47" i="1"/>
  <c r="D45" i="1"/>
  <c r="C45" i="1"/>
  <c r="D41" i="1"/>
  <c r="D40" i="1" s="1"/>
  <c r="C41" i="1"/>
  <c r="C40" i="1" s="1"/>
  <c r="D36" i="1"/>
  <c r="C36" i="1"/>
  <c r="D33" i="1"/>
  <c r="C33" i="1"/>
  <c r="D31" i="1"/>
  <c r="D30" i="1" s="1"/>
  <c r="C31" i="1"/>
  <c r="C30" i="1" s="1"/>
  <c r="D28" i="1"/>
  <c r="C28" i="1"/>
  <c r="D25" i="1"/>
  <c r="C25" i="1"/>
  <c r="D22" i="1"/>
  <c r="C22" i="1"/>
  <c r="C21" i="1" s="1"/>
  <c r="D21" i="1"/>
  <c r="D17" i="1"/>
  <c r="C17" i="1"/>
  <c r="F12" i="1" s="1"/>
  <c r="D12" i="1"/>
  <c r="C12" i="1"/>
  <c r="G12" i="1"/>
  <c r="C84" i="1" l="1"/>
  <c r="C75" i="1" s="1"/>
  <c r="C74" i="1" s="1"/>
  <c r="D11" i="1"/>
  <c r="D39" i="1"/>
  <c r="C39" i="1"/>
  <c r="C11" i="1"/>
  <c r="C10" i="1" s="1"/>
  <c r="D10" i="1" l="1"/>
  <c r="C91" i="1"/>
  <c r="F10" i="1"/>
  <c r="F11" i="1" s="1"/>
  <c r="F14" i="1" s="1"/>
  <c r="G10" i="1" l="1"/>
  <c r="G11" i="1" s="1"/>
  <c r="G14" i="1" s="1"/>
  <c r="D91" i="1"/>
</calcChain>
</file>

<file path=xl/sharedStrings.xml><?xml version="1.0" encoding="utf-8"?>
<sst xmlns="http://schemas.openxmlformats.org/spreadsheetml/2006/main" count="171" uniqueCount="170">
  <si>
    <t xml:space="preserve"> Приложение 4.1</t>
  </si>
  <si>
    <t>от _____________ № ______</t>
  </si>
  <si>
    <t>Объем поступлений доходов  бюджета ЗАТО г. Североморск на плановый период 2020 и 2021 годов</t>
  </si>
  <si>
    <t>рублей</t>
  </si>
  <si>
    <t>Наименование</t>
  </si>
  <si>
    <t>Код бюджетной классификации Российской Федерации</t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</si>
  <si>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2020 год</t>
    </r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</si>
  <si>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2021 год</t>
    </r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</si>
  <si>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</si>
  <si>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</si>
  <si>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</si>
  <si>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</si>
  <si>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</si>
  <si>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</si>
  <si>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</si>
  <si>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</si>
  <si>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</si>
  <si>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дор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</si>
  <si>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</si>
  <si>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</si>
  <si>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</si>
  <si>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</si>
  <si>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</si>
  <si>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</si>
  <si>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</si>
  <si>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</si>
  <si>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</si>
  <si>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</si>
  <si>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</si>
  <si>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</si>
  <si>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</si>
  <si>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</si>
  <si>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</si>
  <si>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</si>
  <si>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</si>
  <si>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</si>
  <si>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</si>
  <si>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</si>
  <si>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</si>
  <si>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</si>
  <si>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</si>
  <si>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</si>
  <si>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</si>
  <si>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</si>
  <si>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</si>
  <si>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</si>
  <si>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 xml:space="preserve">000 1 05 04010 02 0000 110  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</si>
  <si>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</si>
  <si>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</si>
  <si>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</si>
  <si>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</si>
  <si>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</si>
  <si>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</si>
  <si>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</si>
  <si>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</si>
  <si>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</si>
  <si>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</si>
  <si>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</si>
  <si>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</si>
  <si>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</si>
  <si>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</si>
  <si>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</si>
  <si>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</si>
  <si>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</si>
  <si>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</si>
  <si>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</si>
  <si>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</si>
  <si>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</si>
  <si>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</si>
  <si>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</si>
  <si>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</si>
  <si>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</si>
  <si>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</si>
  <si>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</si>
  <si>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
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</si>
  <si>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</si>
  <si>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</si>
  <si>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</si>
  <si>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</si>
  <si>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</si>
  <si>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</si>
  <si>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</si>
  <si>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</si>
  <si>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</si>
  <si>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</si>
  <si>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</si>
  <si>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</si>
  <si>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</si>
  <si>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</si>
  <si>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</si>
  <si>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</si>
  <si>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</si>
  <si>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</si>
  <si>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</si>
  <si>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</si>
  <si>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</si>
  <si>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</si>
  <si>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</si>
  <si>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</si>
  <si>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</si>
  <si>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</si>
  <si>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</si>
  <si>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</si>
  <si>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</si>
  <si>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</si>
  <si>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</si>
  <si>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</si>
  <si>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</si>
  <si>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</si>
  <si>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</si>
  <si>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</si>
  <si>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</si>
  <si>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</si>
  <si>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</si>
  <si>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</si>
  <si>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</si>
  <si>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</si>
  <si>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</si>
  <si>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</si>
  <si>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</si>
  <si>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</si>
  <si>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</si>
  <si>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</si>
  <si>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</si>
  <si>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</si>
  <si>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</si>
  <si>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</si>
  <si>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</si>
  <si>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</si>
  <si>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</si>
  <si>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</si>
  <si>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</si>
  <si>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</si>
  <si>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</si>
  <si>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</si>
  <si>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</si>
  <si>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</si>
  <si>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</si>
  <si>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</si>
  <si>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</si>
  <si>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</si>
  <si>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000 2 02 15001 04 0000 150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</si>
  <si>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</si>
  <si>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</si>
  <si>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</si>
  <si>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</si>
  <si>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</si>
  <si>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</si>
  <si>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</si>
  <si>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</si>
  <si>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</si>
  <si>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</si>
  <si>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</si>
  <si>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</si>
  <si>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</si>
  <si>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</si>
  <si>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</si>
  <si>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</si>
  <si>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</si>
  <si>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</si>
  <si>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</si>
  <si>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</si>
  <si>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</si>
  <si>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</si>
  <si>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</si>
  <si>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</si>
  <si>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Прочие субвенции бюджетам городских округов</t>
  </si>
  <si>
    <t>000 2 02 39999 04 0000 150</t>
  </si>
  <si>
    <t>ДОХОДЫ ВСЕГО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</si>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</sst>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" fontId="9" fillId="5" borderId="8">
      <alignment horizontal="right" vertical="top" shrinkToFit="1"/>
    </xf>
    <xf numFmtId="4" fontId="9" fillId="6" borderId="8">
      <alignment horizontal="right" vertical="top" shrinkToFit="1"/>
    </xf>
    <xf numFmtId="49" fontId="10" fillId="0" borderId="9">
      <alignment horizontal="center" vertical="top" shrinkToFit="1"/>
    </xf>
    <xf numFmtId="0" fontId="11" fillId="0" borderId="9">
      <alignment vertical="top" wrapText="1"/>
    </xf>
    <xf numFmtId="49" fontId="10" fillId="0" borderId="9">
      <alignment horizontal="center" vertical="top" shrinkToFit="1"/>
    </xf>
    <xf numFmtId="4" fontId="9" fillId="5" borderId="9">
      <alignment horizontal="right" vertical="top" shrinkToFit="1"/>
    </xf>
    <xf numFmtId="4" fontId="9" fillId="2" borderId="9">
      <alignment horizontal="right" vertical="top" shrinkToFit="1"/>
    </xf>
    <xf numFmtId="4" fontId="11" fillId="5" borderId="8">
      <alignment horizontal="right" vertical="top" shrinkToFit="1"/>
    </xf>
    <xf numFmtId="0" fontId="12" fillId="0" borderId="9">
      <alignment horizontal="left" vertical="top" wrapText="1"/>
    </xf>
    <xf numFmtId="0" fontId="11" fillId="0" borderId="9">
      <alignment vertical="top" wrapText="1"/>
    </xf>
    <xf numFmtId="4" fontId="9" fillId="6" borderId="9">
      <alignment horizontal="right" vertical="top" shrinkToFit="1"/>
    </xf>
    <xf numFmtId="49" fontId="13" fillId="0" borderId="10">
      <alignment horizontal="center"/>
    </xf>
    <xf numFmtId="0" fontId="3" fillId="4" borderId="0"/>
    <xf numFmtId="0" fontId="14" fillId="0" borderId="0">
      <alignment vertical="top" wrapText="1"/>
    </xf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0" applyNumberFormat="1" applyFont="1" applyAlignment="1">
      <alignment vertical="center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3" borderId="2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/>
    <xf numFmtId="49" fontId="6" fillId="3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43" fontId="4" fillId="0" borderId="0" xfId="0" applyNumberFormat="1" applyFont="1"/>
    <xf numFmtId="49" fontId="5" fillId="3" borderId="2" xfId="0" applyNumberFormat="1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/>
    </xf>
    <xf numFmtId="0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" fontId="2" fillId="0" borderId="0" xfId="0" applyNumberFormat="1" applyFont="1" applyFill="1"/>
    <xf numFmtId="43" fontId="2" fillId="0" borderId="0" xfId="0" applyNumberFormat="1" applyFont="1" applyFill="1"/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 applyProtection="1">
      <alignment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2" fontId="2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vertical="top" wrapText="1"/>
    </xf>
    <xf numFmtId="43" fontId="8" fillId="0" borderId="0" xfId="0" applyNumberFormat="1" applyFont="1" applyAlignment="1">
      <alignment vertical="center"/>
    </xf>
    <xf numFmtId="0" fontId="4" fillId="0" borderId="3" xfId="0" applyFont="1" applyFill="1" applyBorder="1" applyAlignment="1" applyProtection="1">
      <alignment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4" fillId="0" borderId="2" xfId="0" applyNumberFormat="1" applyFont="1" applyFill="1" applyBorder="1" applyAlignment="1">
      <alignment horizontal="center" vertical="center" shrinkToFit="1"/>
    </xf>
    <xf numFmtId="43" fontId="4" fillId="0" borderId="2" xfId="1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 applyProtection="1">
      <alignment vertical="center" wrapText="1"/>
      <protection locked="0"/>
    </xf>
    <xf numFmtId="43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0" fontId="4" fillId="0" borderId="6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tabSelected="1" workbookViewId="0">
      <selection activeCell="B8" sqref="B8"/>
    </sheetView>
  </sheetViews>
  <sheetFormatPr defaultRowHeight="12.75" x14ac:dyDescent="0.2"/>
  <cols>
    <col min="1" max="1" width="63.140625" style="2" customWidth="1"/>
    <col min="2" max="2" width="24.28515625" style="2" customWidth="1"/>
    <col min="3" max="3" width="16.140625" style="8" customWidth="1"/>
    <col min="4" max="4" width="16.42578125" style="4" customWidth="1"/>
    <col min="5" max="5" width="9.140625" style="1"/>
    <col min="6" max="6" width="15.7109375" style="1" bestFit="1" customWidth="1"/>
    <col min="7" max="7" width="16.5703125" style="1" customWidth="1"/>
    <col min="8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7" ht="15" customHeight="1" x14ac:dyDescent="0.2">
      <c r="A1" s="65" t="s">
        <v>0</v>
      </c>
      <c r="B1" s="65"/>
      <c r="C1" s="65"/>
      <c r="D1" s="65"/>
    </row>
    <row r="2" spans="1:7" ht="15" customHeight="1" x14ac:dyDescent="0.2">
      <c r="A2" s="66" t="s">
        <v>169</v>
      </c>
      <c r="B2" s="66"/>
      <c r="C2" s="66"/>
      <c r="D2" s="66"/>
    </row>
    <row r="3" spans="1:7" ht="15" customHeight="1" x14ac:dyDescent="0.2">
      <c r="A3" s="67" t="s">
        <v>1</v>
      </c>
      <c r="B3" s="67"/>
      <c r="C3" s="67"/>
      <c r="D3" s="67"/>
    </row>
    <row r="4" spans="1:7" x14ac:dyDescent="0.2">
      <c r="C4" s="3"/>
    </row>
    <row r="6" spans="1:7" x14ac:dyDescent="0.2">
      <c r="A6" s="68" t="s">
        <v>2</v>
      </c>
      <c r="B6" s="68"/>
      <c r="C6" s="68"/>
      <c r="D6" s="68"/>
    </row>
    <row r="7" spans="1:7" x14ac:dyDescent="0.2">
      <c r="B7" s="5"/>
      <c r="C7" s="6"/>
    </row>
    <row r="8" spans="1:7" x14ac:dyDescent="0.2">
      <c r="B8" s="7"/>
      <c r="D8" s="9" t="s">
        <v>3</v>
      </c>
    </row>
    <row r="9" spans="1:7" ht="37.5" customHeight="1" x14ac:dyDescent="0.2">
      <c r="A9" s="10" t="s">
        <v>4</v>
      </c>
      <c r="B9" s="10" t="s">
        <v>5</v>
      </c>
      <c r="C9" s="11" t="s">
        <v>6</v>
      </c>
      <c r="D9" s="11" t="s">
        <v>7</v>
      </c>
    </row>
    <row r="10" spans="1:7" ht="22.5" customHeight="1" x14ac:dyDescent="0.2">
      <c r="A10" s="12" t="s">
        <v>8</v>
      </c>
      <c r="B10" s="13" t="s">
        <v>9</v>
      </c>
      <c r="C10" s="14">
        <f>C11+C39</f>
        <v>1219526075</v>
      </c>
      <c r="D10" s="14">
        <f>D11+D39</f>
        <v>1273650045</v>
      </c>
      <c r="F10" s="15">
        <f>C10-C17-C70</f>
        <v>1208066265</v>
      </c>
      <c r="G10" s="15">
        <f>D10-D17-D70</f>
        <v>1261763845</v>
      </c>
    </row>
    <row r="11" spans="1:7" x14ac:dyDescent="0.2">
      <c r="A11" s="12" t="s">
        <v>10</v>
      </c>
      <c r="B11" s="13"/>
      <c r="C11" s="14">
        <f>C12+C17+C21+C30+C36</f>
        <v>1138248152</v>
      </c>
      <c r="D11" s="14">
        <f>D12+D17+D21+D30+D36</f>
        <v>1192375810</v>
      </c>
      <c r="F11" s="15">
        <f>F10*0.1</f>
        <v>120806626.5</v>
      </c>
      <c r="G11" s="15">
        <f>G10*0.1</f>
        <v>126176384.5</v>
      </c>
    </row>
    <row r="12" spans="1:7" s="17" customFormat="1" x14ac:dyDescent="0.2">
      <c r="A12" s="16" t="s">
        <v>11</v>
      </c>
      <c r="B12" s="13" t="s">
        <v>12</v>
      </c>
      <c r="C12" s="14">
        <f>C13</f>
        <v>1012554220</v>
      </c>
      <c r="D12" s="14">
        <f>D13</f>
        <v>1063127935</v>
      </c>
      <c r="F12" s="18">
        <f>C17+C70</f>
        <v>11459810</v>
      </c>
      <c r="G12" s="18">
        <f>D17+D70</f>
        <v>11886200</v>
      </c>
    </row>
    <row r="13" spans="1:7" x14ac:dyDescent="0.2">
      <c r="A13" s="16" t="s">
        <v>13</v>
      </c>
      <c r="B13" s="19" t="s">
        <v>14</v>
      </c>
      <c r="C13" s="20">
        <f>C14+C15+C16</f>
        <v>1012554220</v>
      </c>
      <c r="D13" s="20">
        <f>D14+D15+D16</f>
        <v>1063127935</v>
      </c>
    </row>
    <row r="14" spans="1:7" ht="48" x14ac:dyDescent="0.2">
      <c r="A14" s="21" t="s">
        <v>15</v>
      </c>
      <c r="B14" s="19" t="s">
        <v>16</v>
      </c>
      <c r="C14" s="20">
        <v>1009854431</v>
      </c>
      <c r="D14" s="20">
        <v>1060347153</v>
      </c>
      <c r="E14" s="22" t="s">
        <v>17</v>
      </c>
      <c r="F14" s="15">
        <f>F12+F11</f>
        <v>132266436.5</v>
      </c>
      <c r="G14" s="15">
        <f>G12+G11</f>
        <v>138062584.5</v>
      </c>
    </row>
    <row r="15" spans="1:7" ht="72" x14ac:dyDescent="0.2">
      <c r="A15" s="21" t="s">
        <v>18</v>
      </c>
      <c r="B15" s="19" t="s">
        <v>19</v>
      </c>
      <c r="C15" s="20">
        <v>697929</v>
      </c>
      <c r="D15" s="20">
        <v>718867</v>
      </c>
    </row>
    <row r="16" spans="1:7" ht="24" x14ac:dyDescent="0.2">
      <c r="A16" s="21" t="s">
        <v>20</v>
      </c>
      <c r="B16" s="19" t="s">
        <v>21</v>
      </c>
      <c r="C16" s="20">
        <v>2001860</v>
      </c>
      <c r="D16" s="20">
        <v>2061915</v>
      </c>
    </row>
    <row r="17" spans="1:4" s="23" customFormat="1" ht="24" x14ac:dyDescent="0.2">
      <c r="A17" s="24" t="s">
        <v>22</v>
      </c>
      <c r="B17" s="13" t="s">
        <v>23</v>
      </c>
      <c r="C17" s="14">
        <f>C18+C19+C20</f>
        <v>10659810</v>
      </c>
      <c r="D17" s="14">
        <f>D18+D19+D20</f>
        <v>11086200</v>
      </c>
    </row>
    <row r="18" spans="1:4" s="23" customFormat="1" ht="48" x14ac:dyDescent="0.2">
      <c r="A18" s="21" t="s">
        <v>24</v>
      </c>
      <c r="B18" s="19" t="s">
        <v>25</v>
      </c>
      <c r="C18" s="20">
        <v>4515430</v>
      </c>
      <c r="D18" s="20">
        <v>4696050</v>
      </c>
    </row>
    <row r="19" spans="1:4" s="23" customFormat="1" ht="48" x14ac:dyDescent="0.2">
      <c r="A19" s="21" t="s">
        <v>26</v>
      </c>
      <c r="B19" s="19" t="s">
        <v>27</v>
      </c>
      <c r="C19" s="20">
        <v>44960</v>
      </c>
      <c r="D19" s="20">
        <v>46760</v>
      </c>
    </row>
    <row r="20" spans="1:4" s="23" customFormat="1" ht="48" x14ac:dyDescent="0.2">
      <c r="A20" s="21" t="s">
        <v>28</v>
      </c>
      <c r="B20" s="19" t="s">
        <v>29</v>
      </c>
      <c r="C20" s="20">
        <v>6099420</v>
      </c>
      <c r="D20" s="20">
        <v>6343390</v>
      </c>
    </row>
    <row r="21" spans="1:4" s="23" customFormat="1" x14ac:dyDescent="0.2">
      <c r="A21" s="16" t="s">
        <v>30</v>
      </c>
      <c r="B21" s="13" t="s">
        <v>31</v>
      </c>
      <c r="C21" s="14">
        <f>C22+C25+C28</f>
        <v>83357588</v>
      </c>
      <c r="D21" s="14">
        <f>D22+D25+D28</f>
        <v>85674024</v>
      </c>
    </row>
    <row r="22" spans="1:4" s="23" customFormat="1" x14ac:dyDescent="0.2">
      <c r="A22" s="25" t="s">
        <v>32</v>
      </c>
      <c r="B22" s="19" t="s">
        <v>33</v>
      </c>
      <c r="C22" s="20">
        <f>SUM(C23:C24)</f>
        <v>67971300</v>
      </c>
      <c r="D22" s="20">
        <f>SUM(D23:D24)</f>
        <v>70010434</v>
      </c>
    </row>
    <row r="23" spans="1:4" s="23" customFormat="1" ht="24" x14ac:dyDescent="0.2">
      <c r="A23" s="26" t="s">
        <v>34</v>
      </c>
      <c r="B23" s="27" t="s">
        <v>35</v>
      </c>
      <c r="C23" s="28">
        <v>46179630</v>
      </c>
      <c r="D23" s="28">
        <v>47565016</v>
      </c>
    </row>
    <row r="24" spans="1:4" s="23" customFormat="1" ht="36" x14ac:dyDescent="0.2">
      <c r="A24" s="26" t="s">
        <v>36</v>
      </c>
      <c r="B24" s="27" t="s">
        <v>37</v>
      </c>
      <c r="C24" s="28">
        <v>21791670</v>
      </c>
      <c r="D24" s="28">
        <v>22445418</v>
      </c>
    </row>
    <row r="25" spans="1:4" s="23" customFormat="1" x14ac:dyDescent="0.2">
      <c r="A25" s="25" t="s">
        <v>38</v>
      </c>
      <c r="B25" s="19" t="s">
        <v>39</v>
      </c>
      <c r="C25" s="20">
        <f>C26+C27</f>
        <v>12349893</v>
      </c>
      <c r="D25" s="20">
        <f>D26+D27</f>
        <v>12596830</v>
      </c>
    </row>
    <row r="26" spans="1:4" s="23" customFormat="1" x14ac:dyDescent="0.2">
      <c r="A26" s="25" t="s">
        <v>38</v>
      </c>
      <c r="B26" s="19" t="s">
        <v>40</v>
      </c>
      <c r="C26" s="20">
        <v>12344160</v>
      </c>
      <c r="D26" s="20">
        <v>12591040</v>
      </c>
    </row>
    <row r="27" spans="1:4" s="23" customFormat="1" ht="24" x14ac:dyDescent="0.2">
      <c r="A27" s="25" t="s">
        <v>41</v>
      </c>
      <c r="B27" s="19" t="s">
        <v>42</v>
      </c>
      <c r="C27" s="20">
        <v>5733</v>
      </c>
      <c r="D27" s="20">
        <v>5790</v>
      </c>
    </row>
    <row r="28" spans="1:4" s="23" customFormat="1" x14ac:dyDescent="0.2">
      <c r="A28" s="25" t="s">
        <v>43</v>
      </c>
      <c r="B28" s="19" t="s">
        <v>44</v>
      </c>
      <c r="C28" s="20">
        <f>C29</f>
        <v>3036395</v>
      </c>
      <c r="D28" s="20">
        <f>D29</f>
        <v>3066760</v>
      </c>
    </row>
    <row r="29" spans="1:4" s="23" customFormat="1" ht="24" x14ac:dyDescent="0.2">
      <c r="A29" s="25" t="s">
        <v>45</v>
      </c>
      <c r="B29" s="19" t="s">
        <v>46</v>
      </c>
      <c r="C29" s="20">
        <v>3036395</v>
      </c>
      <c r="D29" s="20">
        <v>3066760</v>
      </c>
    </row>
    <row r="30" spans="1:4" s="23" customFormat="1" x14ac:dyDescent="0.2">
      <c r="A30" s="16" t="s">
        <v>47</v>
      </c>
      <c r="B30" s="13" t="s">
        <v>48</v>
      </c>
      <c r="C30" s="14">
        <f>C31+C33</f>
        <v>19383966</v>
      </c>
      <c r="D30" s="14">
        <f>D31+D33</f>
        <v>19577806</v>
      </c>
    </row>
    <row r="31" spans="1:4" s="23" customFormat="1" x14ac:dyDescent="0.2">
      <c r="A31" s="25" t="s">
        <v>49</v>
      </c>
      <c r="B31" s="29" t="s">
        <v>50</v>
      </c>
      <c r="C31" s="20">
        <f>C32</f>
        <v>17035843</v>
      </c>
      <c r="D31" s="20">
        <f>D32</f>
        <v>17206202</v>
      </c>
    </row>
    <row r="32" spans="1:4" s="23" customFormat="1" ht="24" x14ac:dyDescent="0.2">
      <c r="A32" s="25" t="s">
        <v>51</v>
      </c>
      <c r="B32" s="19" t="s">
        <v>52</v>
      </c>
      <c r="C32" s="20">
        <v>17035843</v>
      </c>
      <c r="D32" s="20">
        <v>17206202</v>
      </c>
    </row>
    <row r="33" spans="1:4" s="23" customFormat="1" x14ac:dyDescent="0.2">
      <c r="A33" s="25" t="s">
        <v>53</v>
      </c>
      <c r="B33" s="19" t="s">
        <v>54</v>
      </c>
      <c r="C33" s="20">
        <f>C34+C35</f>
        <v>2348123</v>
      </c>
      <c r="D33" s="20">
        <f>D34+D35</f>
        <v>2371604</v>
      </c>
    </row>
    <row r="34" spans="1:4" s="23" customFormat="1" ht="24" x14ac:dyDescent="0.2">
      <c r="A34" s="30" t="s">
        <v>55</v>
      </c>
      <c r="B34" s="19" t="s">
        <v>56</v>
      </c>
      <c r="C34" s="20">
        <v>2342090</v>
      </c>
      <c r="D34" s="20">
        <v>2365510</v>
      </c>
    </row>
    <row r="35" spans="1:4" s="23" customFormat="1" ht="36" x14ac:dyDescent="0.2">
      <c r="A35" s="30" t="s">
        <v>57</v>
      </c>
      <c r="B35" s="19" t="s">
        <v>58</v>
      </c>
      <c r="C35" s="20">
        <v>6033</v>
      </c>
      <c r="D35" s="20">
        <v>6094</v>
      </c>
    </row>
    <row r="36" spans="1:4" s="23" customFormat="1" x14ac:dyDescent="0.2">
      <c r="A36" s="16" t="s">
        <v>59</v>
      </c>
      <c r="B36" s="13" t="s">
        <v>60</v>
      </c>
      <c r="C36" s="14">
        <f>C37+C38</f>
        <v>12292568</v>
      </c>
      <c r="D36" s="14">
        <f>D37+D38</f>
        <v>12909845</v>
      </c>
    </row>
    <row r="37" spans="1:4" s="23" customFormat="1" ht="36" x14ac:dyDescent="0.2">
      <c r="A37" s="25" t="s">
        <v>61</v>
      </c>
      <c r="B37" s="19" t="s">
        <v>62</v>
      </c>
      <c r="C37" s="20">
        <v>12264248</v>
      </c>
      <c r="D37" s="20">
        <v>12877461</v>
      </c>
    </row>
    <row r="38" spans="1:4" s="23" customFormat="1" ht="24" x14ac:dyDescent="0.2">
      <c r="A38" s="25" t="s">
        <v>63</v>
      </c>
      <c r="B38" s="19" t="s">
        <v>64</v>
      </c>
      <c r="C38" s="20">
        <v>28320</v>
      </c>
      <c r="D38" s="20">
        <v>32384</v>
      </c>
    </row>
    <row r="39" spans="1:4" s="23" customFormat="1" x14ac:dyDescent="0.2">
      <c r="A39" s="16" t="s">
        <v>65</v>
      </c>
      <c r="B39" s="13"/>
      <c r="C39" s="14">
        <f>C40+C49+C59+C62+C55</f>
        <v>81277923</v>
      </c>
      <c r="D39" s="14">
        <f>D40+D49+D59+D62+D55</f>
        <v>81274235</v>
      </c>
    </row>
    <row r="40" spans="1:4" s="23" customFormat="1" ht="24" x14ac:dyDescent="0.2">
      <c r="A40" s="16" t="s">
        <v>66</v>
      </c>
      <c r="B40" s="13" t="s">
        <v>67</v>
      </c>
      <c r="C40" s="14">
        <f>C41+C45+C47</f>
        <v>52178720</v>
      </c>
      <c r="D40" s="14">
        <f>D41+D45+D47</f>
        <v>52178720</v>
      </c>
    </row>
    <row r="41" spans="1:4" s="23" customFormat="1" ht="60" x14ac:dyDescent="0.2">
      <c r="A41" s="21" t="s">
        <v>68</v>
      </c>
      <c r="B41" s="19" t="s">
        <v>69</v>
      </c>
      <c r="C41" s="20">
        <f>C42+C43+C44</f>
        <v>46470720</v>
      </c>
      <c r="D41" s="20">
        <f>D42+D43+D44</f>
        <v>46470720</v>
      </c>
    </row>
    <row r="42" spans="1:4" s="23" customFormat="1" ht="60" x14ac:dyDescent="0.2">
      <c r="A42" s="21" t="s">
        <v>70</v>
      </c>
      <c r="B42" s="19" t="s">
        <v>71</v>
      </c>
      <c r="C42" s="20">
        <v>10606400</v>
      </c>
      <c r="D42" s="20">
        <v>10606400</v>
      </c>
    </row>
    <row r="43" spans="1:4" s="23" customFormat="1" ht="48" x14ac:dyDescent="0.2">
      <c r="A43" s="21" t="s">
        <v>72</v>
      </c>
      <c r="B43" s="19" t="s">
        <v>73</v>
      </c>
      <c r="C43" s="20">
        <v>7148920</v>
      </c>
      <c r="D43" s="20">
        <v>7148920</v>
      </c>
    </row>
    <row r="44" spans="1:4" s="23" customFormat="1" ht="60" x14ac:dyDescent="0.2">
      <c r="A44" s="21" t="s">
        <v>74</v>
      </c>
      <c r="B44" s="19" t="s">
        <v>75</v>
      </c>
      <c r="C44" s="20">
        <v>28715400</v>
      </c>
      <c r="D44" s="20">
        <v>28715400</v>
      </c>
    </row>
    <row r="45" spans="1:4" s="23" customFormat="1" x14ac:dyDescent="0.2">
      <c r="A45" s="25" t="s">
        <v>76</v>
      </c>
      <c r="B45" s="19" t="s">
        <v>77</v>
      </c>
      <c r="C45" s="20">
        <f>C46</f>
        <v>1000000</v>
      </c>
      <c r="D45" s="20">
        <f>D46</f>
        <v>1000000</v>
      </c>
    </row>
    <row r="46" spans="1:4" s="23" customFormat="1" ht="36" x14ac:dyDescent="0.2">
      <c r="A46" s="25" t="s">
        <v>78</v>
      </c>
      <c r="B46" s="19" t="s">
        <v>79</v>
      </c>
      <c r="C46" s="20">
        <v>1000000</v>
      </c>
      <c r="D46" s="20">
        <v>1000000</v>
      </c>
    </row>
    <row r="47" spans="1:4" s="23" customFormat="1" ht="60" x14ac:dyDescent="0.2">
      <c r="A47" s="21" t="s">
        <v>80</v>
      </c>
      <c r="B47" s="19" t="s">
        <v>81</v>
      </c>
      <c r="C47" s="20">
        <f>C48</f>
        <v>4708000</v>
      </c>
      <c r="D47" s="20">
        <f>D48</f>
        <v>4708000</v>
      </c>
    </row>
    <row r="48" spans="1:4" s="23" customFormat="1" ht="48" x14ac:dyDescent="0.2">
      <c r="A48" s="21" t="s">
        <v>82</v>
      </c>
      <c r="B48" s="19" t="s">
        <v>83</v>
      </c>
      <c r="C48" s="20">
        <v>4708000</v>
      </c>
      <c r="D48" s="20">
        <v>4708000</v>
      </c>
    </row>
    <row r="49" spans="1:4" s="23" customFormat="1" x14ac:dyDescent="0.2">
      <c r="A49" s="16" t="s">
        <v>84</v>
      </c>
      <c r="B49" s="13" t="s">
        <v>85</v>
      </c>
      <c r="C49" s="14">
        <f>C50</f>
        <v>1228000</v>
      </c>
      <c r="D49" s="14">
        <f>D50</f>
        <v>1228000</v>
      </c>
    </row>
    <row r="50" spans="1:4" s="23" customFormat="1" x14ac:dyDescent="0.2">
      <c r="A50" s="25" t="s">
        <v>86</v>
      </c>
      <c r="B50" s="19" t="s">
        <v>87</v>
      </c>
      <c r="C50" s="20">
        <f>SUM(C51:C54)</f>
        <v>1228000</v>
      </c>
      <c r="D50" s="20">
        <f>SUM(D51:D54)</f>
        <v>1228000</v>
      </c>
    </row>
    <row r="51" spans="1:4" s="23" customFormat="1" ht="24" x14ac:dyDescent="0.2">
      <c r="A51" s="25" t="s">
        <v>88</v>
      </c>
      <c r="B51" s="19" t="s">
        <v>89</v>
      </c>
      <c r="C51" s="20">
        <v>735000</v>
      </c>
      <c r="D51" s="20">
        <v>735000</v>
      </c>
    </row>
    <row r="52" spans="1:4" s="23" customFormat="1" x14ac:dyDescent="0.2">
      <c r="A52" s="25" t="s">
        <v>90</v>
      </c>
      <c r="B52" s="19" t="s">
        <v>91</v>
      </c>
      <c r="C52" s="20">
        <v>345000</v>
      </c>
      <c r="D52" s="20">
        <v>345000</v>
      </c>
    </row>
    <row r="53" spans="1:4" s="23" customFormat="1" x14ac:dyDescent="0.2">
      <c r="A53" s="25" t="s">
        <v>92</v>
      </c>
      <c r="B53" s="19" t="s">
        <v>93</v>
      </c>
      <c r="C53" s="20">
        <v>110000</v>
      </c>
      <c r="D53" s="20">
        <v>110000</v>
      </c>
    </row>
    <row r="54" spans="1:4" s="23" customFormat="1" x14ac:dyDescent="0.2">
      <c r="A54" s="25" t="s">
        <v>94</v>
      </c>
      <c r="B54" s="19" t="s">
        <v>95</v>
      </c>
      <c r="C54" s="20">
        <v>38000</v>
      </c>
      <c r="D54" s="20">
        <v>38000</v>
      </c>
    </row>
    <row r="55" spans="1:4" s="23" customFormat="1" ht="25.5" x14ac:dyDescent="0.2">
      <c r="A55" s="31" t="s">
        <v>96</v>
      </c>
      <c r="B55" s="32" t="s">
        <v>97</v>
      </c>
      <c r="C55" s="14">
        <f t="shared" ref="C55:D57" si="0">C56</f>
        <v>699866</v>
      </c>
      <c r="D55" s="14">
        <f t="shared" si="0"/>
        <v>661502</v>
      </c>
    </row>
    <row r="56" spans="1:4" s="23" customFormat="1" x14ac:dyDescent="0.2">
      <c r="A56" s="33" t="s">
        <v>98</v>
      </c>
      <c r="B56" s="19" t="s">
        <v>99</v>
      </c>
      <c r="C56" s="20">
        <f t="shared" si="0"/>
        <v>699866</v>
      </c>
      <c r="D56" s="20">
        <f t="shared" si="0"/>
        <v>661502</v>
      </c>
    </row>
    <row r="57" spans="1:4" s="23" customFormat="1" x14ac:dyDescent="0.2">
      <c r="A57" s="33" t="s">
        <v>100</v>
      </c>
      <c r="B57" s="19" t="s">
        <v>101</v>
      </c>
      <c r="C57" s="20">
        <f t="shared" si="0"/>
        <v>699866</v>
      </c>
      <c r="D57" s="20">
        <f t="shared" si="0"/>
        <v>661502</v>
      </c>
    </row>
    <row r="58" spans="1:4" s="23" customFormat="1" x14ac:dyDescent="0.2">
      <c r="A58" s="33" t="s">
        <v>102</v>
      </c>
      <c r="B58" s="19" t="s">
        <v>103</v>
      </c>
      <c r="C58" s="20">
        <v>699866</v>
      </c>
      <c r="D58" s="20">
        <v>661502</v>
      </c>
    </row>
    <row r="59" spans="1:4" s="23" customFormat="1" ht="24" x14ac:dyDescent="0.2">
      <c r="A59" s="16" t="s">
        <v>104</v>
      </c>
      <c r="B59" s="13" t="s">
        <v>105</v>
      </c>
      <c r="C59" s="14">
        <f>C60</f>
        <v>19040900</v>
      </c>
      <c r="D59" s="14">
        <f>D60</f>
        <v>19040900</v>
      </c>
    </row>
    <row r="60" spans="1:4" s="23" customFormat="1" ht="48" x14ac:dyDescent="0.2">
      <c r="A60" s="25" t="s">
        <v>106</v>
      </c>
      <c r="B60" s="19" t="s">
        <v>107</v>
      </c>
      <c r="C60" s="20">
        <f>C61</f>
        <v>19040900</v>
      </c>
      <c r="D60" s="20">
        <f>D61</f>
        <v>19040900</v>
      </c>
    </row>
    <row r="61" spans="1:4" s="23" customFormat="1" ht="48" x14ac:dyDescent="0.2">
      <c r="A61" s="21" t="s">
        <v>108</v>
      </c>
      <c r="B61" s="19" t="s">
        <v>109</v>
      </c>
      <c r="C61" s="20">
        <v>19040900</v>
      </c>
      <c r="D61" s="20">
        <v>19040900</v>
      </c>
    </row>
    <row r="62" spans="1:4" s="23" customFormat="1" x14ac:dyDescent="0.2">
      <c r="A62" s="16" t="s">
        <v>110</v>
      </c>
      <c r="B62" s="13" t="s">
        <v>111</v>
      </c>
      <c r="C62" s="14">
        <f>C63+C64+C65+C69+C70+C71+C72+C73+C66+C67+C68</f>
        <v>8130437</v>
      </c>
      <c r="D62" s="14">
        <f>D63+D64+D65+D69+D70+D71+D72+D73+D66+D67+D68</f>
        <v>8165113</v>
      </c>
    </row>
    <row r="63" spans="1:4" s="23" customFormat="1" ht="72" x14ac:dyDescent="0.2">
      <c r="A63" s="30" t="s">
        <v>112</v>
      </c>
      <c r="B63" s="34" t="s">
        <v>113</v>
      </c>
      <c r="C63" s="20">
        <v>110205</v>
      </c>
      <c r="D63" s="20">
        <v>112409</v>
      </c>
    </row>
    <row r="64" spans="1:4" s="23" customFormat="1" ht="36" x14ac:dyDescent="0.2">
      <c r="A64" s="35" t="s">
        <v>114</v>
      </c>
      <c r="B64" s="19" t="s">
        <v>115</v>
      </c>
      <c r="C64" s="20">
        <v>15306</v>
      </c>
      <c r="D64" s="20">
        <v>15612</v>
      </c>
    </row>
    <row r="65" spans="1:8" s="23" customFormat="1" ht="36" x14ac:dyDescent="0.2">
      <c r="A65" s="26" t="s">
        <v>116</v>
      </c>
      <c r="B65" s="19" t="s">
        <v>117</v>
      </c>
      <c r="C65" s="20">
        <v>51510</v>
      </c>
      <c r="D65" s="20">
        <v>52540</v>
      </c>
    </row>
    <row r="66" spans="1:8" s="23" customFormat="1" ht="36" x14ac:dyDescent="0.2">
      <c r="A66" s="36" t="s">
        <v>118</v>
      </c>
      <c r="B66" s="37" t="s">
        <v>119</v>
      </c>
      <c r="C66" s="20">
        <v>1000</v>
      </c>
      <c r="D66" s="20">
        <v>1000</v>
      </c>
    </row>
    <row r="67" spans="1:8" s="23" customFormat="1" ht="24" x14ac:dyDescent="0.2">
      <c r="A67" s="38" t="s">
        <v>120</v>
      </c>
      <c r="B67" s="39" t="s">
        <v>121</v>
      </c>
      <c r="C67" s="20">
        <v>5000</v>
      </c>
      <c r="D67" s="20">
        <v>5000</v>
      </c>
    </row>
    <row r="68" spans="1:8" s="23" customFormat="1" ht="24" x14ac:dyDescent="0.2">
      <c r="A68" s="36" t="s">
        <v>122</v>
      </c>
      <c r="B68" s="37" t="s">
        <v>123</v>
      </c>
      <c r="C68" s="20">
        <v>30000</v>
      </c>
      <c r="D68" s="20">
        <v>30000</v>
      </c>
    </row>
    <row r="69" spans="1:8" s="23" customFormat="1" ht="37.5" customHeight="1" x14ac:dyDescent="0.2">
      <c r="A69" s="25" t="s">
        <v>124</v>
      </c>
      <c r="B69" s="19" t="s">
        <v>125</v>
      </c>
      <c r="C69" s="20">
        <v>1300000</v>
      </c>
      <c r="D69" s="20">
        <v>1300000</v>
      </c>
      <c r="F69" s="40"/>
      <c r="G69" s="40"/>
    </row>
    <row r="70" spans="1:8" s="23" customFormat="1" ht="24" x14ac:dyDescent="0.2">
      <c r="A70" s="21" t="s">
        <v>126</v>
      </c>
      <c r="B70" s="19" t="s">
        <v>127</v>
      </c>
      <c r="C70" s="20">
        <v>800000</v>
      </c>
      <c r="D70" s="20">
        <v>800000</v>
      </c>
    </row>
    <row r="71" spans="1:8" s="23" customFormat="1" ht="42.75" customHeight="1" x14ac:dyDescent="0.2">
      <c r="A71" s="21" t="s">
        <v>128</v>
      </c>
      <c r="B71" s="19" t="s">
        <v>129</v>
      </c>
      <c r="C71" s="20">
        <v>50000</v>
      </c>
      <c r="D71" s="20">
        <v>50000</v>
      </c>
    </row>
    <row r="72" spans="1:8" s="23" customFormat="1" ht="36" x14ac:dyDescent="0.2">
      <c r="A72" s="21" t="s">
        <v>130</v>
      </c>
      <c r="B72" s="19" t="s">
        <v>131</v>
      </c>
      <c r="C72" s="20">
        <v>501400</v>
      </c>
      <c r="D72" s="20">
        <v>501400</v>
      </c>
    </row>
    <row r="73" spans="1:8" s="23" customFormat="1" ht="24" x14ac:dyDescent="0.2">
      <c r="A73" s="21" t="s">
        <v>132</v>
      </c>
      <c r="B73" s="19" t="s">
        <v>133</v>
      </c>
      <c r="C73" s="20">
        <v>5266016</v>
      </c>
      <c r="D73" s="20">
        <v>5297152</v>
      </c>
    </row>
    <row r="74" spans="1:8" s="23" customFormat="1" ht="16.5" customHeight="1" x14ac:dyDescent="0.2">
      <c r="A74" s="57" t="s">
        <v>134</v>
      </c>
      <c r="B74" s="58" t="s">
        <v>135</v>
      </c>
      <c r="C74" s="59">
        <f>C75</f>
        <v>2055623448.0900002</v>
      </c>
      <c r="D74" s="60">
        <f>D75</f>
        <v>1475162379.6399999</v>
      </c>
      <c r="F74" s="41"/>
    </row>
    <row r="75" spans="1:8" s="23" customFormat="1" ht="25.5" x14ac:dyDescent="0.2">
      <c r="A75" s="45" t="s">
        <v>136</v>
      </c>
      <c r="B75" s="43" t="s">
        <v>137</v>
      </c>
      <c r="C75" s="44">
        <f>C76+C79+C84</f>
        <v>2055623448.0900002</v>
      </c>
      <c r="D75" s="44">
        <f>D76+D79+D84</f>
        <v>1475162379.6399999</v>
      </c>
      <c r="F75" s="41"/>
      <c r="G75" s="41"/>
      <c r="H75" s="41"/>
    </row>
    <row r="76" spans="1:8" s="23" customFormat="1" ht="14.25" customHeight="1" x14ac:dyDescent="0.2">
      <c r="A76" s="42" t="s">
        <v>138</v>
      </c>
      <c r="B76" s="43" t="s">
        <v>139</v>
      </c>
      <c r="C76" s="44">
        <f>C77+C78</f>
        <v>334691334</v>
      </c>
      <c r="D76" s="44">
        <f>D77+D78</f>
        <v>355161334</v>
      </c>
    </row>
    <row r="77" spans="1:8" s="23" customFormat="1" ht="25.5" x14ac:dyDescent="0.2">
      <c r="A77" s="45" t="s">
        <v>140</v>
      </c>
      <c r="B77" s="43" t="s">
        <v>141</v>
      </c>
      <c r="C77" s="44">
        <v>20163334</v>
      </c>
      <c r="D77" s="46">
        <v>20163334</v>
      </c>
    </row>
    <row r="78" spans="1:8" s="23" customFormat="1" ht="38.25" x14ac:dyDescent="0.2">
      <c r="A78" s="45" t="s">
        <v>142</v>
      </c>
      <c r="B78" s="43" t="s">
        <v>143</v>
      </c>
      <c r="C78" s="44">
        <v>314528000</v>
      </c>
      <c r="D78" s="46">
        <v>334998000</v>
      </c>
    </row>
    <row r="79" spans="1:8" s="23" customFormat="1" ht="30" x14ac:dyDescent="0.2">
      <c r="A79" s="47" t="s">
        <v>144</v>
      </c>
      <c r="B79" s="48" t="s">
        <v>145</v>
      </c>
      <c r="C79" s="44">
        <f>SUM(C80:C83)</f>
        <v>657641734.95000005</v>
      </c>
      <c r="D79" s="44">
        <f>SUM(D80:D83)</f>
        <v>55443014.949999996</v>
      </c>
    </row>
    <row r="80" spans="1:8" s="23" customFormat="1" ht="28.5" customHeight="1" x14ac:dyDescent="0.2">
      <c r="A80" s="49" t="s">
        <v>146</v>
      </c>
      <c r="B80" s="50" t="s">
        <v>147</v>
      </c>
      <c r="C80" s="44">
        <v>21817900</v>
      </c>
      <c r="D80" s="44">
        <v>0</v>
      </c>
    </row>
    <row r="81" spans="1:4" s="23" customFormat="1" ht="38.25" x14ac:dyDescent="0.2">
      <c r="A81" s="51" t="s">
        <v>148</v>
      </c>
      <c r="B81" s="50" t="s">
        <v>149</v>
      </c>
      <c r="C81" s="44">
        <v>569447900</v>
      </c>
      <c r="D81" s="44">
        <v>0</v>
      </c>
    </row>
    <row r="82" spans="1:4" s="23" customFormat="1" ht="38.25" x14ac:dyDescent="0.2">
      <c r="A82" s="51" t="s">
        <v>150</v>
      </c>
      <c r="B82" s="50" t="s">
        <v>151</v>
      </c>
      <c r="C82" s="44">
        <v>24472940</v>
      </c>
      <c r="D82" s="44">
        <v>13540020</v>
      </c>
    </row>
    <row r="83" spans="1:4" s="23" customFormat="1" x14ac:dyDescent="0.2">
      <c r="A83" s="52" t="s">
        <v>152</v>
      </c>
      <c r="B83" s="50" t="s">
        <v>153</v>
      </c>
      <c r="C83" s="44">
        <f>2069200+2122717+25718850+11982778.05+9449.9</f>
        <v>41902994.949999996</v>
      </c>
      <c r="D83" s="46">
        <f>2069200+2122717+25718850+11982778.05+9449.9</f>
        <v>41902994.949999996</v>
      </c>
    </row>
    <row r="84" spans="1:4" s="23" customFormat="1" ht="15" x14ac:dyDescent="0.2">
      <c r="A84" s="61" t="s">
        <v>154</v>
      </c>
      <c r="B84" s="50" t="s">
        <v>155</v>
      </c>
      <c r="C84" s="44">
        <f>SUM(C85:C90)</f>
        <v>1063290379.14</v>
      </c>
      <c r="D84" s="44">
        <f>SUM(D85:D90)</f>
        <v>1064558030.6899999</v>
      </c>
    </row>
    <row r="85" spans="1:4" s="23" customFormat="1" ht="45.75" customHeight="1" x14ac:dyDescent="0.2">
      <c r="A85" s="53" t="s">
        <v>156</v>
      </c>
      <c r="B85" s="54" t="s">
        <v>157</v>
      </c>
      <c r="C85" s="44">
        <v>32298700</v>
      </c>
      <c r="D85" s="44">
        <v>31226100</v>
      </c>
    </row>
    <row r="86" spans="1:4" s="23" customFormat="1" ht="69" customHeight="1" x14ac:dyDescent="0.2">
      <c r="A86" s="53" t="s">
        <v>158</v>
      </c>
      <c r="B86" s="54" t="s">
        <v>159</v>
      </c>
      <c r="C86" s="44">
        <f>23418700+585500</f>
        <v>24004200</v>
      </c>
      <c r="D86" s="46">
        <f>585500+23418700</f>
        <v>24004200</v>
      </c>
    </row>
    <row r="87" spans="1:4" s="23" customFormat="1" ht="51" x14ac:dyDescent="0.2">
      <c r="A87" s="53" t="s">
        <v>160</v>
      </c>
      <c r="B87" s="54" t="s">
        <v>161</v>
      </c>
      <c r="C87" s="44">
        <v>4850100</v>
      </c>
      <c r="D87" s="46">
        <v>2425000</v>
      </c>
    </row>
    <row r="88" spans="1:4" s="23" customFormat="1" ht="41.25" customHeight="1" x14ac:dyDescent="0.2">
      <c r="A88" s="55" t="s">
        <v>162</v>
      </c>
      <c r="B88" s="54" t="s">
        <v>163</v>
      </c>
      <c r="C88" s="44">
        <v>12589.48</v>
      </c>
      <c r="D88" s="46">
        <v>13200.03</v>
      </c>
    </row>
    <row r="89" spans="1:4" s="23" customFormat="1" ht="25.5" x14ac:dyDescent="0.2">
      <c r="A89" s="53" t="s">
        <v>164</v>
      </c>
      <c r="B89" s="54" t="s">
        <v>165</v>
      </c>
      <c r="C89" s="44">
        <v>4082280</v>
      </c>
      <c r="D89" s="46">
        <v>2521310</v>
      </c>
    </row>
    <row r="90" spans="1:4" s="23" customFormat="1" ht="16.5" customHeight="1" x14ac:dyDescent="0.2">
      <c r="A90" s="53" t="s">
        <v>166</v>
      </c>
      <c r="B90" s="54" t="s">
        <v>167</v>
      </c>
      <c r="C90" s="44">
        <f>64300+8583200+344000+940028100+27338900+2054000+35200+628100+6622000+59000+344319.66+104100+44973+6000+677137+8794760+18920+1892000+406200-2700</f>
        <v>998042509.65999997</v>
      </c>
      <c r="D90" s="46">
        <f>66200+8583200+358700+946067100+27338900+2026600+36200+628100+6818000+78600+344319.66+107100+46304+6000+697157+8794760+19480+1948000+406200-2700</f>
        <v>1004368220.66</v>
      </c>
    </row>
    <row r="91" spans="1:4" s="23" customFormat="1" ht="19.5" customHeight="1" x14ac:dyDescent="0.2">
      <c r="A91" s="69" t="s">
        <v>168</v>
      </c>
      <c r="B91" s="70"/>
      <c r="C91" s="62">
        <f>C10+C74</f>
        <v>3275149523.0900002</v>
      </c>
      <c r="D91" s="62">
        <f>D10+D74</f>
        <v>2748812424.6399999</v>
      </c>
    </row>
    <row r="92" spans="1:4" x14ac:dyDescent="0.2">
      <c r="A92" s="63"/>
      <c r="B92" s="64"/>
      <c r="C92" s="64"/>
    </row>
    <row r="95" spans="1:4" x14ac:dyDescent="0.2">
      <c r="C95" s="56"/>
      <c r="D95" s="56"/>
    </row>
  </sheetData>
  <sheetProtection password="D646" sheet="1" objects="1" scenarios="1"/>
  <mergeCells count="6">
    <mergeCell ref="A92:C92"/>
    <mergeCell ref="A1:D1"/>
    <mergeCell ref="A2:D2"/>
    <mergeCell ref="A3:D3"/>
    <mergeCell ref="A6:D6"/>
    <mergeCell ref="A91:B91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 доходы</vt:lpstr>
      <vt:lpstr>'4.1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2018-12-18T09:02:07Z</cp:lastPrinted>
  <dcterms:created xsi:type="dcterms:W3CDTF">2018-12-18T08:50:21Z</dcterms:created>
  <dcterms:modified xsi:type="dcterms:W3CDTF">2018-12-18T09:03:03Z</dcterms:modified>
</cp:coreProperties>
</file>